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5480" windowHeight="8070"/>
  </bookViews>
  <sheets>
    <sheet name="TH" sheetId="5" r:id="rId1"/>
    <sheet name="2018" sheetId="1" r:id="rId2"/>
    <sheet name="2019" sheetId="3" r:id="rId3"/>
    <sheet name="2020" sheetId="4" r:id="rId4"/>
  </sheets>
  <definedNames>
    <definedName name="_xlnm.Print_Titles" localSheetId="0">TH!$3:$3</definedName>
  </definedNames>
  <calcPr calcId="144525"/>
</workbook>
</file>

<file path=xl/calcChain.xml><?xml version="1.0" encoding="utf-8"?>
<calcChain xmlns="http://schemas.openxmlformats.org/spreadsheetml/2006/main">
  <c r="G124" i="5" l="1"/>
  <c r="G35" i="5"/>
  <c r="G542" i="5"/>
  <c r="G541" i="5"/>
  <c r="G540" i="5"/>
  <c r="G539" i="5"/>
  <c r="G532" i="5"/>
  <c r="G531" i="5"/>
  <c r="G530" i="5"/>
  <c r="G529" i="5"/>
  <c r="G519" i="5"/>
  <c r="G516" i="5"/>
  <c r="G515" i="5"/>
  <c r="G514" i="5"/>
  <c r="G504" i="5"/>
  <c r="G259" i="5"/>
  <c r="G258" i="5"/>
  <c r="G257" i="5"/>
  <c r="G256" i="5"/>
  <c r="G255" i="5"/>
  <c r="G254" i="5"/>
  <c r="G253" i="5"/>
  <c r="G252" i="5"/>
  <c r="G251" i="5"/>
  <c r="G250" i="5"/>
  <c r="G249" i="5"/>
  <c r="G247" i="5"/>
  <c r="G245" i="5"/>
  <c r="G244" i="5"/>
  <c r="G243" i="5"/>
  <c r="G241" i="5"/>
  <c r="G240" i="5"/>
  <c r="G239" i="5"/>
  <c r="G237" i="5"/>
  <c r="G236" i="5"/>
  <c r="G235" i="5"/>
  <c r="G234" i="5"/>
  <c r="G233" i="5"/>
  <c r="G232" i="5"/>
  <c r="G231" i="5"/>
  <c r="G230" i="5"/>
  <c r="G229" i="5"/>
  <c r="G228" i="5"/>
  <c r="G227" i="5"/>
  <c r="G226" i="5"/>
  <c r="G225" i="5"/>
  <c r="G224" i="5"/>
  <c r="G223" i="5"/>
  <c r="G222" i="5"/>
  <c r="G221" i="5"/>
  <c r="G220" i="5"/>
  <c r="G219" i="5"/>
  <c r="G218" i="5"/>
  <c r="G217" i="5"/>
  <c r="G216" i="5"/>
  <c r="G215" i="5"/>
  <c r="G214" i="5"/>
  <c r="G213" i="5"/>
  <c r="G212" i="5"/>
  <c r="G211" i="5"/>
  <c r="G210" i="5"/>
  <c r="G209" i="5"/>
  <c r="G208" i="5"/>
  <c r="G207" i="5"/>
  <c r="G199" i="5"/>
  <c r="G198" i="5"/>
  <c r="G197" i="5"/>
  <c r="G196" i="5"/>
  <c r="G195" i="5"/>
  <c r="G194" i="5"/>
  <c r="G193" i="5"/>
  <c r="G192" i="5"/>
  <c r="G191" i="5"/>
  <c r="G190" i="5"/>
  <c r="G189" i="5"/>
  <c r="G188" i="5"/>
  <c r="G187" i="5"/>
  <c r="G186" i="5"/>
  <c r="G185" i="5"/>
  <c r="G184" i="5"/>
  <c r="G183" i="5"/>
  <c r="G182" i="5"/>
  <c r="G181" i="5"/>
  <c r="G180" i="5"/>
  <c r="G179" i="5"/>
  <c r="G178" i="5"/>
  <c r="G177" i="5"/>
  <c r="G176" i="5"/>
  <c r="G175" i="5"/>
  <c r="G174" i="5"/>
  <c r="G173" i="5"/>
  <c r="G172" i="5"/>
  <c r="G171" i="5"/>
  <c r="G170" i="5"/>
  <c r="G169" i="5"/>
  <c r="G168" i="5"/>
  <c r="G167" i="5"/>
  <c r="G166" i="5"/>
  <c r="G165" i="5"/>
  <c r="G164" i="5"/>
  <c r="G163" i="5"/>
  <c r="G162" i="5"/>
  <c r="G161" i="5"/>
  <c r="G160" i="5"/>
  <c r="G159" i="5"/>
  <c r="G158" i="5"/>
  <c r="G157" i="5"/>
  <c r="G156" i="5"/>
  <c r="G155" i="5"/>
  <c r="G148" i="5"/>
  <c r="G149" i="5" s="1"/>
  <c r="G145" i="5"/>
  <c r="G146" i="5" s="1"/>
  <c r="G140" i="5"/>
  <c r="G139" i="5"/>
  <c r="G138" i="5"/>
  <c r="G137" i="5"/>
  <c r="G136" i="5"/>
  <c r="A136" i="5"/>
  <c r="A137" i="5" s="1"/>
  <c r="A138" i="5" s="1"/>
  <c r="A139" i="5" s="1"/>
  <c r="A140" i="5" s="1"/>
  <c r="G135" i="5"/>
  <c r="G134" i="5"/>
  <c r="G133" i="5"/>
  <c r="G132" i="5"/>
  <c r="G131" i="5"/>
  <c r="G128" i="5"/>
  <c r="G127" i="5"/>
  <c r="G126" i="5"/>
  <c r="G125" i="5"/>
  <c r="A124" i="5"/>
  <c r="A125" i="5" s="1"/>
  <c r="A126" i="5" s="1"/>
  <c r="A127" i="5" s="1"/>
  <c r="A128" i="5" s="1"/>
  <c r="G123" i="5"/>
  <c r="G122" i="5"/>
  <c r="G121" i="5"/>
  <c r="G120" i="5"/>
  <c r="G119" i="5"/>
  <c r="G501" i="5"/>
  <c r="G491" i="5"/>
  <c r="G472" i="5"/>
  <c r="G314" i="5"/>
  <c r="G288" i="5"/>
  <c r="G263" i="5"/>
  <c r="G73" i="5"/>
  <c r="G61" i="5"/>
  <c r="G6" i="5"/>
  <c r="G517" i="5" l="1"/>
  <c r="G543" i="5"/>
  <c r="G203" i="5"/>
  <c r="G260" i="5" s="1"/>
  <c r="G488" i="5"/>
  <c r="G117" i="5"/>
  <c r="G311" i="5"/>
  <c r="G502" i="5"/>
  <c r="G150" i="5"/>
  <c r="G544" i="5"/>
  <c r="G129" i="5"/>
  <c r="G141" i="5"/>
  <c r="G153" i="5"/>
  <c r="G200" i="5" s="1"/>
  <c r="G9" i="3"/>
  <c r="G142" i="5" l="1"/>
  <c r="G545" i="5" s="1"/>
  <c r="G324" i="1"/>
  <c r="G40" i="4"/>
  <c r="G41" i="4"/>
  <c r="G42" i="4"/>
  <c r="G39" i="4"/>
  <c r="G19" i="4"/>
  <c r="G32" i="4"/>
  <c r="G16" i="4" l="1"/>
  <c r="G31" i="4" l="1"/>
  <c r="G30" i="4"/>
  <c r="G29" i="4"/>
  <c r="G18" i="4" s="1"/>
  <c r="G15" i="4"/>
  <c r="G14" i="4"/>
  <c r="G13" i="4"/>
  <c r="G12" i="4"/>
  <c r="G11" i="4"/>
  <c r="G10" i="4"/>
  <c r="A10" i="4"/>
  <c r="A11" i="4" s="1"/>
  <c r="A12" i="4" s="1"/>
  <c r="A13" i="4" s="1"/>
  <c r="A14" i="4" s="1"/>
  <c r="G9" i="4"/>
  <c r="G8" i="4"/>
  <c r="G7" i="4"/>
  <c r="G6" i="4"/>
  <c r="G5" i="4"/>
  <c r="G137" i="3"/>
  <c r="G136" i="3"/>
  <c r="G135" i="3"/>
  <c r="G125" i="3"/>
  <c r="G124" i="3" s="1"/>
  <c r="G123" i="3"/>
  <c r="G122" i="3"/>
  <c r="G121" i="3"/>
  <c r="G120" i="3"/>
  <c r="G119" i="3"/>
  <c r="G118" i="3"/>
  <c r="G117" i="3"/>
  <c r="G116" i="3"/>
  <c r="G115" i="3"/>
  <c r="G114" i="3"/>
  <c r="G113" i="3"/>
  <c r="G111" i="3"/>
  <c r="G109" i="3"/>
  <c r="G108" i="3"/>
  <c r="G107" i="3"/>
  <c r="G105" i="3"/>
  <c r="G104" i="3"/>
  <c r="G103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21" i="3"/>
  <c r="G67" i="3" l="1"/>
  <c r="G66" i="3" s="1"/>
  <c r="G19" i="3"/>
  <c r="G18" i="3" s="1"/>
  <c r="G4" i="4"/>
  <c r="G43" i="4" s="1"/>
  <c r="G10" i="3" l="1"/>
  <c r="G11" i="3"/>
  <c r="G12" i="3"/>
  <c r="G13" i="3"/>
  <c r="G14" i="3"/>
  <c r="A10" i="3"/>
  <c r="A11" i="3" s="1"/>
  <c r="A12" i="3" s="1"/>
  <c r="A13" i="3" s="1"/>
  <c r="A14" i="3" s="1"/>
  <c r="G16" i="3" l="1"/>
  <c r="G15" i="3" s="1"/>
  <c r="G8" i="3"/>
  <c r="G7" i="3"/>
  <c r="G6" i="3"/>
  <c r="G5" i="3"/>
  <c r="G351" i="1"/>
  <c r="G4" i="3" l="1"/>
  <c r="G138" i="3" s="1"/>
  <c r="G166" i="1"/>
  <c r="G117" i="1"/>
  <c r="G142" i="1"/>
  <c r="G341" i="1"/>
  <c r="G340" i="1" l="1"/>
  <c r="G116" i="1"/>
  <c r="G165" i="1"/>
  <c r="G5" i="1"/>
  <c r="G60" i="1" l="1"/>
  <c r="G72" i="1" l="1"/>
  <c r="G34" i="1" l="1"/>
  <c r="G4" i="1" s="1"/>
  <c r="G352" i="1" s="1"/>
</calcChain>
</file>

<file path=xl/sharedStrings.xml><?xml version="1.0" encoding="utf-8"?>
<sst xmlns="http://schemas.openxmlformats.org/spreadsheetml/2006/main" count="1611" uniqueCount="475">
  <si>
    <t>Xuất xứ</t>
  </si>
  <si>
    <t>Tên hàng hóa</t>
  </si>
  <si>
    <t>Đơn vị tính</t>
  </si>
  <si>
    <t>Số lượng</t>
  </si>
  <si>
    <t>STT</t>
  </si>
  <si>
    <t>Đơn giá (VNĐ)</t>
  </si>
  <si>
    <t>Thành tiền (VNĐ)</t>
  </si>
  <si>
    <t>Thiết bị chẩn đoán kỹ thuật ô tô hiện đại</t>
  </si>
  <si>
    <t>Xuất xứ: Hàn Quốc</t>
  </si>
  <si>
    <t xml:space="preserve">Ký hiệu: GIT SCAN II   </t>
  </si>
  <si>
    <t xml:space="preserve">Công dụng: Xác định lỗi ô tô </t>
  </si>
  <si>
    <t xml:space="preserve">Lựa chọn: gói đầy đủ cho thợ chuyên nghiệp </t>
  </si>
  <si>
    <t xml:space="preserve">Bao gồm: </t>
  </si>
  <si>
    <t xml:space="preserve">  01 máy chính GIT SCAN II  </t>
  </si>
  <si>
    <t xml:space="preserve">  Phần mềm các loại xe cài đặt đủ bộ bên trong</t>
  </si>
  <si>
    <t xml:space="preserve">  Phần mềm Hyundai, Kia chuẩn OEM bản quyền do chính Hyundai và Kia cung cấp </t>
  </si>
  <si>
    <t xml:space="preserve">  01 cáp kiểm tra máy (self Test) </t>
  </si>
  <si>
    <t xml:space="preserve">  01 cáp nguồn kiểu giắc Cigar </t>
  </si>
  <si>
    <t xml:space="preserve">  01 cáp nguồn ắc quy </t>
  </si>
  <si>
    <t xml:space="preserve">  01 bộ chuyển đổi điện áp 220V-12V </t>
  </si>
  <si>
    <t xml:space="preserve">  01 cáp nguồn AC </t>
  </si>
  <si>
    <t xml:space="preserve">  01 đầu đọc thẻ USB 2.0   </t>
  </si>
  <si>
    <t xml:space="preserve">  01 bút cảm ứng  </t>
  </si>
  <si>
    <t xml:space="preserve">  01 tài liệu hướng dẫn nhanh bằng Tiếng Việt </t>
  </si>
  <si>
    <t xml:space="preserve">  01 cáp dữ liệu DLC chính cho các xe OBD-II </t>
  </si>
  <si>
    <t xml:space="preserve">  01 Vali đựng nguyên bản nhà sản xuất </t>
  </si>
  <si>
    <t xml:space="preserve">  01 bộ giắc, cáp dữ liệu cho các xe OBD-I EURO </t>
  </si>
  <si>
    <t xml:space="preserve">  01 bộ 13 cáp dữ liệu DLC cho các xe OBD-I ASIA </t>
  </si>
  <si>
    <t xml:space="preserve">  01 cáp dữ liệu DLC chuẩn riêng cho xe tải </t>
  </si>
  <si>
    <t xml:space="preserve">  01 bộ DTD Code bản quyền – Phần mềm tiếng Việt tra tất cả các loại mã lỗi ô tô </t>
  </si>
  <si>
    <t xml:space="preserve">  01 bộ bao gồm 07 phần mềm sơ đồ mạch điện ô tô: ALL DATA – AUTODATA – MITCHELL -GDS KIA - GDS HYUNDAI - GDS DAEWOO - TOYOTA VIỆT NAM</t>
  </si>
  <si>
    <t xml:space="preserve"> (không bao gồm 01 ổ cứng 1TB) </t>
  </si>
  <si>
    <t xml:space="preserve">  01 Bộ VMI Module (cộng thêm chức năng): </t>
  </si>
  <si>
    <t xml:space="preserve">  Đo xung điện (Oscillosscope)</t>
  </si>
  <si>
    <t xml:space="preserve">  Đồng hồ Đo điện (Multi metter)</t>
  </si>
  <si>
    <t xml:space="preserve">  Mô phỏng tín hiệu điện tử (signal simulator)</t>
  </si>
  <si>
    <t>Hàn Quốc</t>
  </si>
  <si>
    <t>cái</t>
  </si>
  <si>
    <t>Xuất xứ : Hàn Quốc</t>
  </si>
  <si>
    <t>Hãng Sản Xuất : KOENG</t>
  </si>
  <si>
    <t>Model: KWA-825</t>
  </si>
  <si>
    <t>*Tính năng:</t>
  </si>
  <si>
    <t xml:space="preserve">- Loại camera 3D </t>
  </si>
  <si>
    <t xml:space="preserve">- Dầm theo dõi tự động </t>
  </si>
  <si>
    <t>- Camera có độ phân giải cao 6.400.000 pixel</t>
  </si>
  <si>
    <t>- Bảng mục tiêu nhỏ</t>
  </si>
  <si>
    <t>- Bộ kẹp bánh xe (wheel clamps) 3 điểm</t>
  </si>
  <si>
    <t>- Chi phí bảo trì thấp</t>
  </si>
  <si>
    <t>- Chương trình dễ sử dụng</t>
  </si>
  <si>
    <t>*Thông số kĩ thuật:</t>
  </si>
  <si>
    <t xml:space="preserve">- Hệ điều hành máy tính: Window 7 </t>
  </si>
  <si>
    <t>- Máy in: máy in HP</t>
  </si>
  <si>
    <t>- Màn hình: màn hình LED 32 "</t>
  </si>
  <si>
    <t>- Bộ kẹp bánh xe (wheel clamps): 13" - 26"</t>
  </si>
  <si>
    <t>- Phạm vi đo (độ chính xác):</t>
  </si>
  <si>
    <t xml:space="preserve">      • Khoảng lùi: ±5.0˚ (0.02˚)</t>
  </si>
  <si>
    <t xml:space="preserve">      • Rãnh: ±20.0˚ (0.02˚)</t>
  </si>
  <si>
    <t xml:space="preserve">      • Góc Caster: ±20.0˚ (0.06˚)</t>
  </si>
  <si>
    <t xml:space="preserve">      • Góc nghiêng ngang bánh xe: ±10.0˚ (0.02˚)</t>
  </si>
  <si>
    <t xml:space="preserve">      • Lực đẩy: ±5.0˚ (0.02˚)</t>
  </si>
  <si>
    <t>- Phụ kiện tiêu chuẩn kèm theo: Thùng máy, máy vi tính màn hình LED 32", máy in, Target boards, Pylon,
Brake fixer, Steering wheel fixer, Wedge pads, Turntables,
Turntable transition blocks</t>
  </si>
  <si>
    <t>- Nguồn điện sử dụng: 220V/110V, 50/60HZ</t>
  </si>
  <si>
    <t>- Trọng lượng: 320kg</t>
  </si>
  <si>
    <t>Thiết bị kiểm tra góc đặt bánh xe cho xe du lịch.</t>
  </si>
  <si>
    <t>Việt Nam</t>
  </si>
  <si>
    <t>Cái</t>
  </si>
  <si>
    <t>Bộ dụng cụ sửa chữa điện ô tô</t>
  </si>
  <si>
    <t>Bao gồm 98 chi tiết và vali xách tay</t>
  </si>
  <si>
    <t>13 Clê 2 đầu mở, độ mở: 4÷14mm</t>
  </si>
  <si>
    <t>09 Chìa vặn kiểu lục giác, đầu mở: 1.5÷10mm</t>
  </si>
  <si>
    <t>01 Mỏ lết, đầu mở: 150mm</t>
  </si>
  <si>
    <t>18 Chi tiết (bộ khẩu tay công) đầu 1/4” , đầu mở: 4÷14mm</t>
  </si>
  <si>
    <t>01 Kẹp chi tiết nhỏ loại thẳng trơn, dài: 130mm</t>
  </si>
  <si>
    <t>01 Kẹp chi tiết nhỏ loại cong, dài: 130mm</t>
  </si>
  <si>
    <t>01 Kẹp chi tiết nhỏ loại thẳng nháp, dài: 130mm</t>
  </si>
  <si>
    <t>01 Kéo cắt cách điện, dài: 145mm</t>
  </si>
  <si>
    <t>01 Kìm cắt dây, dài: 170mm</t>
  </si>
  <si>
    <t>01 Kìm đa năng, dài: 180mm</t>
  </si>
  <si>
    <t>01 Kìm nhọn mũi bằng, dài: 140mm</t>
  </si>
  <si>
    <t>01 Kìm nhọn mũi tròn thẳng, dài: 140mm</t>
  </si>
  <si>
    <t>01 Kìm nhọn mũi tròn cong, dài: 140mm</t>
  </si>
  <si>
    <t>01 Kìm cắt hai mặt vát</t>
  </si>
  <si>
    <t>01 Kìm cắt một mặt vát</t>
  </si>
  <si>
    <t>01 Kìm cắt mũi cong</t>
  </si>
  <si>
    <t>01 Tô vít kiểm tra điện</t>
  </si>
  <si>
    <t>01 Tô vít thân ngắn hai cạnh, kích thước: 6.5x30mm</t>
  </si>
  <si>
    <t>05 Tô vít hai cạnh, kích thước: 
2.5x60 – 3x75 – 4x100 – 5x125 – 6.5x150mm</t>
  </si>
  <si>
    <t>01 Búa thợ, loại 200g</t>
  </si>
  <si>
    <t>01 Thước thẳng, đo dài: 150mm</t>
  </si>
  <si>
    <t>01 Đài lấy dấu 2 đầu, dài: 220mm</t>
  </si>
  <si>
    <t>01 Thước thu dây tự động, dài: 5m</t>
  </si>
  <si>
    <t>01 Dụng cụ soi chi tiết, đường kính gương: 30mm</t>
  </si>
  <si>
    <t>01 Dũa thân tròn, dài: 160mm</t>
  </si>
  <si>
    <t>01 Dũa thân tam giác, dài: 160mm</t>
  </si>
  <si>
    <t>01 Dũa thân chữ nhật, dài: 160mm</t>
  </si>
  <si>
    <t>01 Cảo tháo chi tiết, dài: 210mm</t>
  </si>
  <si>
    <t>01 Chổi làm sạch chi tiết, dài: 210mm</t>
  </si>
  <si>
    <t>01 Bút dầu, dài: 140mm</t>
  </si>
  <si>
    <t>01 Dao đa năng, thân dài khi thu: 170mm</t>
  </si>
  <si>
    <t>01 Dao gấp bằng thép chống rỉ, lưỡi dài: 80mm</t>
  </si>
  <si>
    <t>01 Panh kẹp có khóa hãm, dài: 160mm</t>
  </si>
  <si>
    <t>01 Mỏ hàn công suất: 20/40W</t>
  </si>
  <si>
    <t>01 Bơm, thân dài: 200mm</t>
  </si>
  <si>
    <t>01 Đèn pin, đèn dài: 130mm</t>
  </si>
  <si>
    <t>Xuất xứ: Viêt Nam</t>
  </si>
  <si>
    <t>- Kích thước:  300 x 266 x130mm (DxRxC).</t>
  </si>
  <si>
    <t>- Đặc tính kĩ thuật:</t>
  </si>
  <si>
    <t>- Đặc tính module:</t>
  </si>
  <si>
    <t>+ Màu mặt module: trắng</t>
  </si>
  <si>
    <t>+ Màu nét chỉ dẫn: đen</t>
  </si>
  <si>
    <t>+ Loại jack cắm sử dụng: 4mm loại chống giật</t>
  </si>
  <si>
    <t>+ Ốc gá lắp panel vào hộp gá: inox chống gỉ</t>
  </si>
  <si>
    <t>Model: TIG 250 AC/DC HF</t>
  </si>
  <si>
    <t>Hãng sản xuất: GYS</t>
  </si>
  <si>
    <t xml:space="preserve">* Thông số kỹ thuật: </t>
  </si>
  <si>
    <t>- Chương trình hàn: 2 chế độ Start-Up bao gồm chức năng hàn HF, TIG LIFT và Integrated; 3 Chế độ Trigger: 2T, 4T, 4T LOG</t>
  </si>
  <si>
    <t>- Chế độ tự động: 3 Chế độ Parameter-DC: TIG, TIG Pluse, TIG Spot</t>
  </si>
  <si>
    <t>- Điện áp: 400V 50/60Hz 16A 3 pha</t>
  </si>
  <si>
    <t>- Dòng hàn TIG tại chu kỳ 60%: 250A</t>
  </si>
  <si>
    <t>- Dòng hàn MMA tại chu kỳ 40%: 230A</t>
  </si>
  <si>
    <t>- Điện áp hàn: 85V</t>
  </si>
  <si>
    <t>- Tiết diện cáp hàn: 35/50mm2</t>
  </si>
  <si>
    <t>- Công suất:12.5KVA</t>
  </si>
  <si>
    <t>- Có hai chế độ hàn: MMA, TIG</t>
  </si>
  <si>
    <t>* Phụ kiện tiêu chuẩn đi kèm:</t>
  </si>
  <si>
    <t>- Bộ cáp hàn hồ quang + Cáp âm</t>
  </si>
  <si>
    <t>- 01 Bô dây hàn TIG + Dây dẫn khí</t>
  </si>
  <si>
    <t>- 01 Đôi găng tay hàn</t>
  </si>
  <si>
    <t>- 01 Mặt nạ hàn</t>
  </si>
  <si>
    <t>- 01 Bình Argon 6m3</t>
  </si>
  <si>
    <t>- Tài Liệu Hướng dẫn tiếng Anh, Pháp</t>
  </si>
  <si>
    <t>- 01 Kim hàn TIG</t>
  </si>
  <si>
    <t>III</t>
  </si>
  <si>
    <t>Pháp</t>
  </si>
  <si>
    <t>Thiết bị mới 100%</t>
  </si>
  <si>
    <t>Model: MONOGYS 250-4CS</t>
  </si>
  <si>
    <t>* Thông số kỹ thuật:</t>
  </si>
  <si>
    <t>- Điện áp: 230V 50/60Hz 32A 1pha</t>
  </si>
  <si>
    <t>- Dòng hàn:40-250A</t>
  </si>
  <si>
    <t>- Điện áp hàn: 17-38V</t>
  </si>
  <si>
    <t>- Đường kính cuộn dây hàn: 200, 300mm</t>
  </si>
  <si>
    <t>- Tốc độ chạy dây:0.8-15m/min</t>
  </si>
  <si>
    <t>- Đường kính dây hàn có khí bảo vệ:0.8-1.2mm</t>
  </si>
  <si>
    <t>- Điều khiển tốc độ chạy dây điện tử, dùng 04 con lăn</t>
  </si>
  <si>
    <t>- Chu kỳ công tác 60%:170A</t>
  </si>
  <si>
    <t>- Chu kỳ công tác 15%: 250A</t>
  </si>
  <si>
    <t>- Công suất: 11kVA</t>
  </si>
  <si>
    <t>- Kích thước: 470 x 770 x 790mm</t>
  </si>
  <si>
    <t>- Trọng lượng: 102kg</t>
  </si>
  <si>
    <t>- 01 Bộ cáp hàn MIG + dây dẫn khí</t>
  </si>
  <si>
    <t>- 01 Tài Liệu Hướng dẫn</t>
  </si>
  <si>
    <t>IV</t>
  </si>
  <si>
    <t>Trung quốc</t>
  </si>
  <si>
    <t>Model: MH01</t>
  </si>
  <si>
    <t xml:space="preserve">Model : Energy 650 Start </t>
  </si>
  <si>
    <t>Hãng sản xuất : Telwin</t>
  </si>
  <si>
    <t>Nguồn điện : 230/400- 3 pha  50/60 Hz</t>
  </si>
  <si>
    <t>cầu chì 230V :T20A</t>
  </si>
  <si>
    <t xml:space="preserve">                   400V : T10A</t>
  </si>
  <si>
    <t>Sạc  12 V-24 V  _  80 A</t>
  </si>
  <si>
    <t>Đề : 12 V - 640 A (1V/E )</t>
  </si>
  <si>
    <t>Đề :24V - 640 (1V / E )</t>
  </si>
  <si>
    <t>3s ON /120 s oF- 5 cycle</t>
  </si>
  <si>
    <t> - Kích thước: 320x480x735    </t>
  </si>
  <si>
    <t> - Trọng lượng: 39kg</t>
  </si>
  <si>
    <t>Ý</t>
  </si>
  <si>
    <t>+ Chất liệu hộp gá sau mặt module:  nhôm định hình 1.4 mm lắp ghép laminate gia công CNC đảm bảo chính xác và thẩm mỹ.</t>
  </si>
  <si>
    <t>+ Chất liệu bề mặt module: laminate chuyên dụng cho thiết bị thí nghiệm đảm bảo độ cứng cũng như độ cách điện.</t>
  </si>
  <si>
    <t>+ Kiểu in hình chỉ dẫn: chữ và chỉ dẫn được in màu bằng công nghệ in phẳng đảm bảo độ bền và thẩm mỹ.</t>
  </si>
  <si>
    <t>+ Có thể gắn khung tiêu chuẩn hoặc đặt lên bàn.</t>
  </si>
  <si>
    <t>Module Profinet mở rộng</t>
  </si>
  <si>
    <t>+ 24 Port Profinet.</t>
  </si>
  <si>
    <t>+ Nguồn cấp 220VAC</t>
  </si>
  <si>
    <t>- Dòng hàn TIG AC: 10-250A</t>
  </si>
  <si>
    <t>- Dòng hàn TIG DC: 10-250A</t>
  </si>
  <si>
    <t>- Kích thước: 640 x 340 x 670mm</t>
  </si>
  <si>
    <t>- Trọng lượng: 46kg</t>
  </si>
  <si>
    <t>Hãng sản xuất: DELL</t>
  </si>
  <si>
    <t>Model: Vostro 3668MT</t>
  </si>
  <si>
    <t>VGA_Nvidia Geforce GT1030_2GB_DDR3/</t>
  </si>
  <si>
    <t>Wireless/Bluetooth/Key&amp;Mouse/Ubuntu.</t>
  </si>
  <si>
    <t>Ổ đĩa: DVDRW</t>
  </si>
  <si>
    <t>Ổ cứng: HDD_1TB</t>
  </si>
  <si>
    <t>Bộ nhớ RAM: 16GB (2x8GB)</t>
  </si>
  <si>
    <r>
      <t>Vi xử lý: Core i7-7700 (3.6Ghz/8MB)</t>
    </r>
    <r>
      <rPr>
        <b/>
        <sz val="10"/>
        <color rgb="FF000000"/>
        <rFont val="Arial"/>
        <family val="2"/>
      </rPr>
      <t/>
    </r>
  </si>
  <si>
    <t>Bộ</t>
  </si>
  <si>
    <t>Màn hình 21"</t>
  </si>
  <si>
    <t>Hãng sản xuất: BETA</t>
  </si>
  <si>
    <t>Model: 2033EL/B</t>
  </si>
  <si>
    <t>I</t>
  </si>
  <si>
    <t>Bộ Thực hành PLC S7-1200</t>
  </si>
  <si>
    <t>VN</t>
  </si>
  <si>
    <t>Model: MP01</t>
  </si>
  <si>
    <t>Mô hình bao gồm 2 phần là phân cứng và phần mềm mô phỏng</t>
  </si>
  <si>
    <t>I. Phần cứng  gồm:</t>
  </si>
  <si>
    <t>1. Module PLC S7-1200 (kèm Module mở rộng)</t>
  </si>
  <si>
    <t>+ PLC S7-1200 CPU1215 DC/DC/DC của hãng Siemens</t>
  </si>
  <si>
    <t>+ 2 PROFINET PORT</t>
  </si>
  <si>
    <t>+ ONBOARD I/O:14 DI 24V DC; 10 DO 24V DC 0.5A</t>
  </si>
  <si>
    <t xml:space="preserve">+ 2 AI 0-10V DC, 2 AO 0-20MA DC </t>
  </si>
  <si>
    <t xml:space="preserve">+ POWER SUPPLY: DC 20.4 - 28.8 V DC </t>
  </si>
  <si>
    <t>+ PROGRAM/DATA MEMORY: 100 KB</t>
  </si>
  <si>
    <t>+ Công tắc nguồn liền công tắc, cầu chì bảo vệ.</t>
  </si>
  <si>
    <t>+ Tín hiệu I/O kết nối qua cổng DB25.</t>
  </si>
  <si>
    <t>- Module mở rộng SM1223 8DI/8DO của hãng Siemens</t>
  </si>
  <si>
    <t>2. Module mô phỏng vào ra số</t>
  </si>
  <si>
    <t>Khối mô phỏng tín hiệu vào số:</t>
  </si>
  <si>
    <t xml:space="preserve"> + Jack cấp nguồn: jack 4mm chống giật tiêu chuẩn EC: 24 cái</t>
  </si>
  <si>
    <t xml:space="preserve"> + Công tắc logic 3 chân mô phỏng tín hiệu vào số (2 vị trí giữ): 24 cái </t>
  </si>
  <si>
    <t xml:space="preserve"> + Đèn báo trạng thái logic dạng Led:  24 đèn led loại phi 5mm, màu xanh</t>
  </si>
  <si>
    <t>Khối mô phỏng tín hiệu ra số:</t>
  </si>
  <si>
    <t xml:space="preserve"> + Loại Jack cắm 4 mm chống giật tiêu chuẩn EC: 16 cái</t>
  </si>
  <si>
    <t xml:space="preserve"> + Đèn báo trạng thái logic dạng Led:  16 đèn led loại phi 5mm, màu vàng</t>
  </si>
  <si>
    <t xml:space="preserve"> + Module có thể kết nối với các module khác qua Jack cắm 4 mm hoặc DB25.</t>
  </si>
  <si>
    <t>3. Module thực hành mở rộng đầu vào tương tự</t>
  </si>
  <si>
    <t xml:space="preserve">   + Số đầu vào 4 differential (bipolar)</t>
  </si>
  <si>
    <t xml:space="preserve">   + Dải tín hiệu tương tự: Điện áp: -10…10V / dòng điện: 4…20 mA</t>
  </si>
  <si>
    <t xml:space="preserve">   + Module có thể kết nối với các module khác qua Jack cắm 4 mm hoặc DB25.</t>
  </si>
  <si>
    <t>4. Module mô phỏng vào ra tương tự</t>
  </si>
  <si>
    <t>+ 01 đầu tín hiệu áp điều chỉnh được: 0 ~ 10VDC</t>
  </si>
  <si>
    <t xml:space="preserve">+ 01 đầu tín hiệu dạng dòng điều chỉnh được : 4 ~ 20mADC </t>
  </si>
  <si>
    <t>+ Đồng hồ đo dòng: 01 cái loại chỉ thị số</t>
  </si>
  <si>
    <t>+ Đồng hồ đo áp: 01 cái loại chỉ số</t>
  </si>
  <si>
    <t>+ Kích thước mặt đồng hồ : 48 x 25mm</t>
  </si>
  <si>
    <t>+ Module có thể tạo tín hiệu tương tự,  kết nối với các tín hiệu bên ngoài qua Jack cắm 4 mm và DB25</t>
  </si>
  <si>
    <t>5. Bộ giao tiếp giữa PLC và PC qua cổng USB.</t>
  </si>
  <si>
    <t>+ 16 ngõ vào 24VDC.</t>
  </si>
  <si>
    <t xml:space="preserve">+ 16 ngõ ra 24VDC </t>
  </si>
  <si>
    <t>+ Giao tiếp với máy tính thông qua cổng USB.</t>
  </si>
  <si>
    <t>+ Có thể giao tiếp được với tất cả các PLC trên thị trường.</t>
  </si>
  <si>
    <t>+ Module có thể tạo tín hiệu,  kết nối với các tín hiệu bên ngoài qua Jack cắm 4 mm và DB25</t>
  </si>
  <si>
    <t>II.   Phần mềm mô phỏng gồm có các mô hình sau:</t>
  </si>
  <si>
    <t>Lập trình mô phỏng hệ thống theo từng bài có giao diện visual hiển thị tín hiệu và hình ảnh giống với mô hình thật.</t>
  </si>
  <si>
    <r>
      <t>1. 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trạm bơm</t>
    </r>
  </si>
  <si>
    <r>
      <t>2. 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thiết bị trộn hóa chất</t>
    </r>
  </si>
  <si>
    <r>
      <t>3. 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trạm bơm nhiên liệu</t>
    </r>
  </si>
  <si>
    <r>
      <t>4. 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hệ thống sản xuất rượu</t>
    </r>
  </si>
  <si>
    <r>
      <t>5. 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hệ thống phân loại sản phẩm dùng xi lanh khí nén</t>
    </r>
  </si>
  <si>
    <r>
      <t>6. 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thang máy chở người 3 tầng</t>
    </r>
  </si>
  <si>
    <r>
      <t>7. 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dèn giao thông hiện số</t>
    </r>
  </si>
  <si>
    <r>
      <t>8. 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mô phỏng đèn led và led 7 đoạn</t>
    </r>
  </si>
  <si>
    <r>
      <t>9. 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hệ thống băng tải</t>
    </r>
  </si>
  <si>
    <r>
      <t xml:space="preserve">10. 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vị trí dùng động cơ bước</t>
    </r>
  </si>
  <si>
    <r>
      <t xml:space="preserve">11. 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3 Pha quay 2 chiều có hãm động năng</t>
    </r>
  </si>
  <si>
    <r>
      <t>12.  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3 Pha khởi động sao tam giác  quay 1 chiều có hãm động năng</t>
    </r>
  </si>
  <si>
    <r>
      <t>13.   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3 Pha khởi động sao tam giác  quay 2 chiều có hãm động năng</t>
    </r>
  </si>
  <si>
    <r>
      <t>14.   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rotor lồng sóc khởi động qua 2 cấp R và có hãm động năng</t>
    </r>
  </si>
  <si>
    <r>
      <t>15.    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rotor dây quấn quay 2 chiều, khởi động qua 2 cấp R và có hãm động năng</t>
    </r>
  </si>
  <si>
    <t>* Đặc điểm chung Bàn thực hành</t>
  </si>
  <si>
    <t>a. Mặt bàn</t>
  </si>
  <si>
    <t>- Kích thước:  1200x600mm</t>
  </si>
  <si>
    <t>- Độ dày:  18mm</t>
  </si>
  <si>
    <t>- Chất liệu: gỗ công nghiệp phủ sơn chống xước và cách điện</t>
  </si>
  <si>
    <t>b. Hôp chứa các board cung cấp nguồn</t>
  </si>
  <si>
    <t>- Kích thước:  1200x210x120mm</t>
  </si>
  <si>
    <t>- Chất liệu: nhôm định hình 1.4 mm lắp ghép laminate  gia công CNC đảm bảo chính xác và thẩm mỹ.</t>
  </si>
  <si>
    <t>c. Bộ khung gá chân bàn</t>
  </si>
  <si>
    <t>- Kích thước:  1200x600x1650 mm</t>
  </si>
  <si>
    <t>- Chất liệu chân bàn: nhôm hợp kim 40x40, dày 2 mm đã được anot hoá bề mặt, kết cấu chuyên dụng lắp ghép. Phủ keo dày 80µm chịu được axit</t>
  </si>
  <si>
    <t>d. Bộ khung gá lắp các board thí nghiệm</t>
  </si>
  <si>
    <t>- Chiều cao tiêu chuẩn a4.</t>
  </si>
  <si>
    <t>Kiểu 2 tầng. Kích thước  1200x720x297mm</t>
  </si>
  <si>
    <t>- Chất liệu: nhôm hợp kim dày 2 mm đã được anot hoá bề mặt, kết cấu chuyên dụng có rãnh lắp bảo vệ chống va đập cho module</t>
  </si>
  <si>
    <t>e. Board nhận nguồn đầu vào</t>
  </si>
  <si>
    <t>- Mặt panel: cách nhiệt, cách điện (Laminate )</t>
  </si>
  <si>
    <t>- Bề mặt: Tích hợp các phần tử sau:</t>
  </si>
  <si>
    <t>- 01 khoá điện</t>
  </si>
  <si>
    <t>- 01 át to mát 3 pha 4p 25A</t>
  </si>
  <si>
    <t>- 01 át to mát chống dòng dò rccb 40 a/30mA</t>
  </si>
  <si>
    <t>- 03 cầu chỉ bảo vệ 3 pha</t>
  </si>
  <si>
    <t>- 03 đèn báo hiệu pha</t>
  </si>
  <si>
    <t>f. Board cung cấp nguồn 1 pha</t>
  </si>
  <si>
    <t>- Mặt panel: cách nhiệt, cách điện (Laminat)</t>
  </si>
  <si>
    <t>- 01 đồng hồ đo áp 1 pha, kích thước hiển thị mặt đồng hồ 80x80mmm, dải đo từ 0 ~ 300v</t>
  </si>
  <si>
    <t>- 01 đồng hồ đo dòng 1 pha, kích thước hiển thị mặt đồng hồ 80x80mmm, dải đo từ 0 ~ 5A</t>
  </si>
  <si>
    <t>- 01 cầu chì bảo vệ</t>
  </si>
  <si>
    <t>- 01 công tắc nguồn liền đèn báo</t>
  </si>
  <si>
    <t>- 01 ổ cắm 1 pha 2 cực 16 A, có nắp đậy</t>
  </si>
  <si>
    <t>- 02 ổ cắm 1 pha 2 cực 16 A, không có nắp đậy</t>
  </si>
  <si>
    <t>- 03 nguồn 1 pha kiểu jack cắm chống giật</t>
  </si>
  <si>
    <t>- Jắc cắm chống giật l1….n, pe</t>
  </si>
  <si>
    <t>g. Board cung cấp nguồn 1 chiều 24VDC</t>
  </si>
  <si>
    <t>- Mặt panel: cách nhiệt, cách điện (Laminat )</t>
  </si>
  <si>
    <t>- 01 đồng hồ đo áp DC, kích thước hiển thị mặt đồng hồ 80x80mmm, dải đo từ 0 ~ 30v</t>
  </si>
  <si>
    <t>- 01 đồng hồ đo dòng DC, kích thước hiển thị mặt đồng hồ 80x80mmm, dải đo từ 0 ~ 2A</t>
  </si>
  <si>
    <t>- Jắc cắm chống giật   +,-, pe</t>
  </si>
  <si>
    <t>21. Bộ dây cắm an toàn 4-mm: 1 Bộ</t>
  </si>
  <si>
    <t>• Đỏ 500mm: 10 sợi, 1000mm: 10 sợi</t>
  </si>
  <si>
    <t>• Xanh nước biển 500mm: 5 sợi, 1000mm: 5 sợi</t>
  </si>
  <si>
    <t>• Đen 500mm: 10 sợi, 1000mm: 10 sợi</t>
  </si>
  <si>
    <t>• Xanh lá 500mm: 10 sợi, 1000mm: 10 sợi</t>
  </si>
  <si>
    <t>• Vàng 500mm: 5 sợi, 1000mm: 5 sợi</t>
  </si>
  <si>
    <t>- Tài liệu hướng dẫn thực hành+ kèm theo đĩa CD.</t>
  </si>
  <si>
    <t>Máy nạp ac qui khởi động đề</t>
  </si>
  <si>
    <r>
      <t>08 Chìa vặn kiểu Torx</t>
    </r>
    <r>
      <rPr>
        <vertAlign val="superscript"/>
        <sz val="13"/>
        <rFont val="Times New Roman"/>
        <family val="1"/>
      </rPr>
      <t>®</t>
    </r>
    <r>
      <rPr>
        <sz val="13"/>
        <rFont val="Times New Roman"/>
        <family val="1"/>
      </rPr>
      <t xml:space="preserve"> , đầu mở: T9, T10, T15, T20, T25, T27, T30, T40</t>
    </r>
  </si>
  <si>
    <r>
      <t>08 Tô vít loại nhỏ đầu vặn kiểu Phillips</t>
    </r>
    <r>
      <rPr>
        <vertAlign val="superscript"/>
        <sz val="13"/>
        <rFont val="Times New Roman"/>
        <family val="1"/>
      </rPr>
      <t xml:space="preserve">® </t>
    </r>
  </si>
  <si>
    <r>
      <t>03 Tô vít đầu vặn kiểu Phillips</t>
    </r>
    <r>
      <rPr>
        <vertAlign val="superscript"/>
        <sz val="13"/>
        <rFont val="Times New Roman"/>
        <family val="1"/>
      </rPr>
      <t xml:space="preserve">® 
</t>
    </r>
    <r>
      <rPr>
        <sz val="13"/>
        <rFont val="Times New Roman"/>
        <family val="1"/>
      </rPr>
      <t xml:space="preserve">kích thước: PH0x60 – PH1x80 – PH2x100mm </t>
    </r>
  </si>
  <si>
    <r>
      <t>02 Tô vít thân ngắn đầu vặn kiểu Phillips</t>
    </r>
    <r>
      <rPr>
        <vertAlign val="superscript"/>
        <sz val="13"/>
        <rFont val="Times New Roman"/>
        <family val="1"/>
      </rPr>
      <t xml:space="preserve">®
</t>
    </r>
    <r>
      <rPr>
        <sz val="13"/>
        <rFont val="Times New Roman"/>
        <family val="1"/>
      </rPr>
      <t>kích thước: PH1x30 – PH2x30mm</t>
    </r>
  </si>
  <si>
    <r>
      <t xml:space="preserve">Máy hàn </t>
    </r>
    <r>
      <rPr>
        <b/>
        <i/>
        <sz val="12"/>
        <rFont val="Times New Roman"/>
        <family val="1"/>
      </rPr>
      <t>Tig AC/DC</t>
    </r>
  </si>
  <si>
    <r>
      <t xml:space="preserve">Máy hàn </t>
    </r>
    <r>
      <rPr>
        <b/>
        <i/>
        <sz val="12"/>
        <rFont val="Times New Roman"/>
        <family val="1"/>
      </rPr>
      <t>Mig-Mag</t>
    </r>
  </si>
  <si>
    <t xml:space="preserve">II </t>
  </si>
  <si>
    <t xml:space="preserve">Switch CISCO Catalyst 2960 </t>
  </si>
  <si>
    <t>Châu Á</t>
  </si>
  <si>
    <t>DANH MỤC THIẾT BỊ ĐẦU TƯ CHƯƠNG TRÌNH MỤC TIÊU NĂM 2019</t>
  </si>
  <si>
    <t>Mô hình ô tô tổng thành Commonrail Ford Ranger kết nối với máy tính đào tạo</t>
  </si>
  <si>
    <t>Mô hình hệ thống lái tích cực AFS</t>
  </si>
  <si>
    <t>Mô hình ô tô tổng thành Nissan Sunny kết nối với máy tính đào tạo</t>
  </si>
  <si>
    <t>Mô hình hệ thống lái 4WS</t>
  </si>
  <si>
    <t>Mô hình ô tô tổng thành Toyota Innova kết nối với máy tính đào tạo</t>
  </si>
  <si>
    <t>Mô hình hệ thống visai điều khiển điện</t>
  </si>
  <si>
    <t>Mô hình ô tô tổng thành Huyndai i10 kết nối với máy tính đào tạo</t>
  </si>
  <si>
    <t>Mô hình điện tổng thành ô tô sử dụng mạng CAN</t>
  </si>
  <si>
    <t>Mô hình tổng thành ô tô Toyota Spirus kết nối với máy tính đào tạo</t>
  </si>
  <si>
    <t>Mô hình tổng thành ô tô điện</t>
  </si>
  <si>
    <t>CÔNG NGHỆ Ô TÔ (CẤP ĐỘ QUỐC TẾ)</t>
  </si>
  <si>
    <t>CÔNG NGHỆ KỸ THUẬT CƠ KHÍ (CẤP ĐỘ QUỐC GIA)</t>
  </si>
  <si>
    <t>CÔNG NGHỆ KỸ THUẬT ĐIỆN - ĐIỆN TỬ</t>
  </si>
  <si>
    <t>QUẢN TRỊ MẠNG MÁY TÍNH</t>
  </si>
  <si>
    <t>CƠ KHÍ CHẾ TẠO (CẤP ĐỘ QUỐC TẾ)</t>
  </si>
  <si>
    <t>CTX  gamma 2000 TC model 2017</t>
  </si>
  <si>
    <t>DMG Mori</t>
  </si>
  <si>
    <t>Máy</t>
  </si>
  <si>
    <t>ĐIỆN CÔNG NGHIỆP (CẤP ĐỘ KHU VỰC)</t>
  </si>
  <si>
    <t>Bàn thí nghiệm hai mặt có khung để lắp các thành phần điện</t>
  </si>
  <si>
    <t xml:space="preserve">Festo </t>
  </si>
  <si>
    <t>Ngăn kéo để cài đặt trong các máy trạm</t>
  </si>
  <si>
    <t>Cáp truyển</t>
  </si>
  <si>
    <t>Nguồn cung cấp cho 1 khung</t>
  </si>
  <si>
    <t>Cáp nguồn IEC</t>
  </si>
  <si>
    <t>Cáp 4 li 106 sợi, xanh, đỏ, đen</t>
  </si>
  <si>
    <t>Máy nén khí + phụ kiện</t>
  </si>
  <si>
    <t>Thiết bị đào tạo cơ bản khí nén TP101</t>
  </si>
  <si>
    <t>Thiết bị bổ sung  để nâng cấp TP201</t>
  </si>
  <si>
    <t>Thiết bị TP240 cảm biến trong khí nén</t>
  </si>
  <si>
    <t>Bộ phận chỉ thị và phân phối điện</t>
  </si>
  <si>
    <t xml:space="preserve"> Bộ ký hiệu từ về thủy lực</t>
  </si>
  <si>
    <t>Bộ ký hiệu từ về kỹ thuật điện</t>
  </si>
  <si>
    <t>Công nghệ cảm biến 1: WBT</t>
  </si>
  <si>
    <t>Bản quyền</t>
  </si>
  <si>
    <t>Phần mềm FluidSIM® 5 cho khí nén</t>
  </si>
  <si>
    <t>Máy vi tính DELL/ hay HP</t>
  </si>
  <si>
    <t>Asia</t>
  </si>
  <si>
    <t>Bộ</t>
  </si>
  <si>
    <t>Máy lạnh 2,5HP - Darling</t>
  </si>
  <si>
    <t>Nhật</t>
  </si>
  <si>
    <t>Bộ 3 ngăn thủy lực</t>
  </si>
  <si>
    <t>Tràn dầu - lớp bảo vệ</t>
  </si>
  <si>
    <t>Ống giữ</t>
  </si>
  <si>
    <t>Dụng cụ đo dầu thủy lực</t>
  </si>
  <si>
    <t>khung đa năng</t>
  </si>
  <si>
    <t>Nguồn 24v lắp khung</t>
  </si>
  <si>
    <t>Bộ nguồn thủy lực với hai bơm</t>
  </si>
  <si>
    <t>Thiết bị training thủy lực bộ TP501</t>
  </si>
  <si>
    <t>Thiết bị bổ sung để chuyển từ TP501 lên TP601</t>
  </si>
  <si>
    <t>Cảm biến tiệm cận M12</t>
  </si>
  <si>
    <t>Nút dừng khẩn cấp</t>
  </si>
  <si>
    <t>Ống và khớp nối nhanh. Chiều dài ống: 600 mm</t>
  </si>
  <si>
    <t>Ống và khớp nối nhanh. Chiều dài ống: 1000 mm</t>
  </si>
  <si>
    <t>Ống và khớp nối nhanh. Chiều dài ống: 1500 mm</t>
  </si>
  <si>
    <t>Bộ phận giảm áp</t>
  </si>
  <si>
    <t>Phần mềm FluidSIM 5 Thủy lực</t>
  </si>
  <si>
    <t>Dầu thủy lực (DIN 51524)</t>
  </si>
  <si>
    <t>System</t>
  </si>
  <si>
    <t>Máy tính DELL/HP</t>
  </si>
  <si>
    <t>Phòng</t>
  </si>
  <si>
    <t>Hệ thống MPS® 203 I4.0
Bộ điều khiển PLC gồm:
SIMATIC® S7-1500
3x EduTrainer® Universal với SIMATIC® S7-1512 có cả bộ nguồn
Hệ thống MPS 203 I4.0 gồm :
Trạm
Phân phối / Băng tải, chấp hành, phân loại
Phụ kiện
3 xe đẩy điều khiển chiều cao, 3 bảng điều khiển điều khiển, 1 bộ phanh PA (thân với nắp sau), 1 hộp mô phỏng, 1 cột tín hiệu.
Công nghệ điều khiển
1 Bộ điều khiển PLC, 1 EasyPort, 1 hệ thống RFID,1  công tắc,1  máy tính cảm ứng với hệ thống MES
Phần mềm
FluidSim E 1L, FluidSim P 1L</t>
  </si>
  <si>
    <t>PHÒNG THỰC HÀNH FMS-500</t>
  </si>
  <si>
    <t>Hệ thống bao gồm 6 Khu vực:</t>
  </si>
  <si>
    <t>Nhà phân phối</t>
  </si>
  <si>
    <t>Festo</t>
  </si>
  <si>
    <t>Xe đẩy MPS®, 700 x 350</t>
  </si>
  <si>
    <t>Hệ thống điều khiển</t>
  </si>
  <si>
    <t>Trạm kiểm tra</t>
  </si>
  <si>
    <t>Trạm xử lý</t>
  </si>
  <si>
    <t>Trạm xử lý điện</t>
  </si>
  <si>
    <t>Thiết bị lắp ráp Robot MPS® cơ bản</t>
  </si>
  <si>
    <t>Quy trình xử lý Robot MPS®</t>
  </si>
  <si>
    <t>Mô-đun Robot MPS®</t>
  </si>
  <si>
    <t>Xe đẩy MPS</t>
  </si>
  <si>
    <t>Hộp giao diện Robot</t>
  </si>
  <si>
    <t>Bảng điều khiển người dùng dừng khẩn cấp</t>
  </si>
  <si>
    <t>Phần mềm Robotics: CIROS Studio 6.0 và 6 x CIROS Education</t>
  </si>
  <si>
    <t>Phụ trợ Cơ điện tử</t>
  </si>
  <si>
    <t>Bộ nguồn 24V DC</t>
  </si>
  <si>
    <t>Trạm lưu trữ: "Vào và ra"</t>
  </si>
  <si>
    <t>Trạm phân loại</t>
  </si>
  <si>
    <t>V</t>
  </si>
  <si>
    <t>Hệ thống Băng tải FMS</t>
  </si>
  <si>
    <t>Hệ thống Camera Vision (V1)</t>
  </si>
  <si>
    <t>EduTrainer® Universal phiên bản MPS® / MPS® PA:  với CPU SIMATIC S7-300 315F-2PN / DP</t>
  </si>
  <si>
    <t>Cáp dữ liệu I / O với đầu nối SysLink (IEEE 488)</t>
  </si>
  <si>
    <t>Sợi</t>
  </si>
  <si>
    <t>SCADA và mạng truyền thông. Cấp độ 2</t>
  </si>
  <si>
    <t>Gói</t>
  </si>
  <si>
    <t>Máy nén khí</t>
  </si>
  <si>
    <t>Phụ kiện máy nén khí</t>
  </si>
  <si>
    <t>Bộ công cụ</t>
  </si>
  <si>
    <t>Bộ phôi "Đối với xi lanh lắp ráp"</t>
  </si>
  <si>
    <t>Gói huấn luyện viên cho 6 người dùng</t>
  </si>
  <si>
    <t>Festo / Siemens</t>
  </si>
  <si>
    <t>PHÒNG THỰC HÀNH KHÍ NÉN THỦY LỰC</t>
  </si>
  <si>
    <t>1.1. Thiết bị thực hành khí nén</t>
  </si>
  <si>
    <t>1.2. Thiết bị thực hành thủy lực</t>
  </si>
  <si>
    <t>1.3. Thiết bị thực hành MPS 4.0 - Công nghệ 4.0</t>
  </si>
  <si>
    <t>Khu vực hàng đến</t>
  </si>
  <si>
    <t>Khu vực xử lý:</t>
  </si>
  <si>
    <t xml:space="preserve">Trạm lắp ráp Robot MPS® </t>
  </si>
  <si>
    <t>Khu vực Kho</t>
  </si>
  <si>
    <t xml:space="preserve"> Khu vực Vận chuyển</t>
  </si>
  <si>
    <t>Vùng tùy chọn</t>
  </si>
  <si>
    <t xml:space="preserve">Phòng </t>
  </si>
  <si>
    <t>QUẢN TRỊ MẠNG MÁY TÍNH (CẤP ĐỘ QUỐC GIA)</t>
  </si>
  <si>
    <t>Máy lạnh</t>
  </si>
  <si>
    <t>Nhật</t>
  </si>
  <si>
    <t>Máy chiếu (Projector)
Màn chiếu ≥ (1800 x 1800) mm</t>
  </si>
  <si>
    <t>CƠ ĐIỆN TỬ (CẤP ĐỘ KHU VỰC)</t>
  </si>
  <si>
    <t>1.1</t>
  </si>
  <si>
    <t>1.1.1.Nhà phân phối</t>
  </si>
  <si>
    <t>1.1.2.Trạm kiểm tra</t>
  </si>
  <si>
    <t>1.2</t>
  </si>
  <si>
    <t>1.2.1.Trạm xử lý</t>
  </si>
  <si>
    <t>1.2.2. Xử lý trạm điện</t>
  </si>
  <si>
    <t>1.3</t>
  </si>
  <si>
    <t>1.4</t>
  </si>
  <si>
    <t>1.4.1. Trạm lưu trữ: "Vào và ra"</t>
  </si>
  <si>
    <t>1.4.2.Khu vực gửi hàng đi:</t>
  </si>
  <si>
    <t>1.4.3. Trạm phân loại</t>
  </si>
  <si>
    <t>1.5</t>
  </si>
  <si>
    <t>1.6</t>
  </si>
  <si>
    <t>Máy vi tính bàn</t>
  </si>
  <si>
    <t xml:space="preserve">Máy nạp ga cho hệ thống điều hoà ô tô. </t>
  </si>
  <si>
    <t>Mô hình hệ thống điều hòa không khí tự động</t>
  </si>
  <si>
    <t>Mô hình hệ thống điện thân xe sử dụng mạng CAN</t>
  </si>
  <si>
    <t>Mô hình tổng thành hệ thống lái ARS</t>
  </si>
  <si>
    <t>Thiết bị kiểm tra góc đặt bánh xe</t>
  </si>
  <si>
    <t>Thiết bị kiểm tra máy phát, khởi động</t>
  </si>
  <si>
    <t>Mô hình động cơ sử dụng ly hợp kép</t>
  </si>
  <si>
    <t>Mô hình hệ thống treo điện</t>
  </si>
  <si>
    <t>Mô hình hệ thống cân bằng lực kéo TRC</t>
  </si>
  <si>
    <t xml:space="preserve">AgieCharmilles CUT P 800 </t>
  </si>
  <si>
    <t>Thụy Sĩ</t>
  </si>
  <si>
    <t xml:space="preserve">Máy </t>
  </si>
  <si>
    <t>Router Cisco Security ASA5525-K9</t>
  </si>
  <si>
    <t>Switch CISCO Lớp 3, WS-C3850-24T-S</t>
  </si>
  <si>
    <t>Switch CISCO Catalyst 3750 WS-C3750X-24T-S</t>
  </si>
  <si>
    <t>Tủ Rack Cabinet 19” 36U series 1000 ECP-36U1000A</t>
  </si>
  <si>
    <t>Model: Server DELL R730 Rack 2U</t>
  </si>
  <si>
    <t>Vi xử lý: 2 CPU Xeon E5-2620</t>
  </si>
  <si>
    <t>Bộ nhớ RAM: 256 GB (16x16GB)</t>
  </si>
  <si>
    <t>Ổ cứng: SSD 4TB (8x512)</t>
  </si>
  <si>
    <t>Màn hình LCD 19", Keyboard, Mouse</t>
  </si>
  <si>
    <t>Máy chủ</t>
  </si>
  <si>
    <t>DANH MỤC THIẾT BỊ ĐẦU TƯ CHƯƠNG TRÌNH MỤC TIÊU NĂM 2020</t>
  </si>
  <si>
    <t>Tổng cộng (I-V)</t>
  </si>
  <si>
    <t>Tổng cộng (I-IV)</t>
  </si>
  <si>
    <t>Tổng cộng (I-III)</t>
  </si>
  <si>
    <t xml:space="preserve">DANH MỤC THIẾT BỊ ĐẦU TƯ CHƯƠNG TRÌNH MỤC TIÊU NĂM 2018 </t>
  </si>
  <si>
    <t>NĂM 2018</t>
  </si>
  <si>
    <t>TỔNG NĂM 2018</t>
  </si>
  <si>
    <t>NĂM 2019</t>
  </si>
  <si>
    <t>TỔNG NĂM 2019</t>
  </si>
  <si>
    <t>NĂM 2020</t>
  </si>
  <si>
    <t>TỔNG NĂM 2020</t>
  </si>
  <si>
    <t>Phòng thực hành khí nén thủy lực</t>
  </si>
  <si>
    <t>VI</t>
  </si>
  <si>
    <t>VII</t>
  </si>
  <si>
    <t>TỔNG GIÁ TRỊ TRANG BỊ 7 NGHỀ</t>
  </si>
  <si>
    <t>TỔNG GIÁ TRỊ NGHỀ QUẢN TRỊ MẠNG MÁY TÍNH</t>
  </si>
  <si>
    <t>TỔNG GIÁ TRỊ NGHỀ CN KỸ THUẬT ĐIỆN - ĐIỆN TỬ(2018)</t>
  </si>
  <si>
    <t>TỔNG GIÁ TRỊ NGHỀ CN KỸ THUẬT CƠ KHÍ (2018)</t>
  </si>
  <si>
    <t>TỔNG GIÁ TRỊ NGHỀ CƠ ĐIỆN TỬ (2019)</t>
  </si>
  <si>
    <t>TỔNG GIÁ TRỊ NGHỀ ĐIỆN CÔNG NGHIỆP (2019)</t>
  </si>
  <si>
    <t>TỔNG GIÁ TRỊ NGHỀ CƠ KHÍ CHẾ TẠO (2019+ 2020)</t>
  </si>
  <si>
    <t>TỔNG GIÁ TRỊ NGHỀ CÔNG NGHỆ Ô TÔ (2018 + 2019+ 2020)</t>
  </si>
  <si>
    <t xml:space="preserve">DANH MỤC THIẾT BỊ ĐẦU TƯ CHƯƠNG TRÌNH MỤC TIÊU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</si>
</sst>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.VnTime"/>
      <family val="2"/>
    </font>
    <font>
      <sz val="10"/>
      <name val="MS Sans Serif"/>
      <family val="2"/>
    </font>
    <font>
      <sz val="10"/>
      <color theme="1"/>
      <name val="Times New Roman"/>
      <family val="2"/>
      <charset val="163"/>
    </font>
    <font>
      <b/>
      <sz val="10"/>
      <color rgb="FF000000"/>
      <name val="Arial"/>
      <family val="2"/>
    </font>
    <font>
      <b/>
      <i/>
      <sz val="12"/>
      <name val="Times New Roman"/>
      <family val="1"/>
    </font>
    <font>
      <sz val="11"/>
      <name val="Times New Roman"/>
      <family val="1"/>
    </font>
    <font>
      <sz val="13"/>
      <name val="Calibri"/>
      <family val="2"/>
      <scheme val="minor"/>
    </font>
    <font>
      <b/>
      <sz val="16"/>
      <name val="Times New Roman"/>
      <family val="1"/>
    </font>
    <font>
      <b/>
      <sz val="13"/>
      <name val="Calibri"/>
      <family val="2"/>
      <scheme val="minor"/>
    </font>
    <font>
      <vertAlign val="superscript"/>
      <sz val="13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2"/>
      <color rgb="FF21212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1" fillId="0" borderId="0"/>
    <xf numFmtId="0" fontId="9" fillId="0" borderId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0"/>
    <xf numFmtId="0" fontId="10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9" fillId="0" borderId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347">
    <xf numFmtId="0" fontId="0" fillId="0" borderId="0" xfId="0"/>
    <xf numFmtId="0" fontId="3" fillId="0" borderId="1" xfId="0" applyFont="1" applyFill="1" applyBorder="1" applyAlignment="1">
      <alignment horizontal="justify" vertical="center" wrapText="1"/>
    </xf>
    <xf numFmtId="0" fontId="4" fillId="5" borderId="3" xfId="0" quotePrefix="1" applyFont="1" applyFill="1" applyBorder="1" applyAlignment="1">
      <alignment vertical="center" wrapText="1"/>
    </xf>
    <xf numFmtId="0" fontId="4" fillId="5" borderId="3" xfId="0" applyFont="1" applyFill="1" applyBorder="1" applyAlignment="1">
      <alignment vertical="center" wrapText="1"/>
    </xf>
    <xf numFmtId="0" fontId="4" fillId="5" borderId="7" xfId="0" quotePrefix="1" applyFont="1" applyFill="1" applyBorder="1" applyAlignment="1">
      <alignment vertical="center" wrapText="1"/>
    </xf>
    <xf numFmtId="0" fontId="4" fillId="2" borderId="3" xfId="0" quotePrefix="1" applyFont="1" applyFill="1" applyBorder="1" applyAlignment="1">
      <alignment vertical="center" wrapText="1"/>
    </xf>
    <xf numFmtId="0" fontId="4" fillId="0" borderId="3" xfId="0" quotePrefix="1" applyFont="1" applyFill="1" applyBorder="1" applyAlignment="1">
      <alignment horizontal="left" vertical="center" wrapText="1"/>
    </xf>
    <xf numFmtId="49" fontId="4" fillId="0" borderId="1" xfId="2" applyNumberFormat="1" applyFont="1" applyFill="1" applyBorder="1" applyAlignment="1">
      <alignment horizontal="left" vertical="center" wrapText="1"/>
    </xf>
    <xf numFmtId="49" fontId="4" fillId="0" borderId="5" xfId="2" applyNumberFormat="1" applyFont="1" applyFill="1" applyBorder="1" applyAlignment="1">
      <alignment horizontal="left" vertical="center" wrapText="1"/>
    </xf>
    <xf numFmtId="49" fontId="4" fillId="0" borderId="5" xfId="2" applyNumberFormat="1" applyFont="1" applyFill="1" applyBorder="1" applyAlignment="1">
      <alignment horizontal="center" vertical="center" wrapText="1"/>
    </xf>
    <xf numFmtId="49" fontId="4" fillId="0" borderId="3" xfId="2" applyNumberFormat="1" applyFont="1" applyFill="1" applyBorder="1" applyAlignment="1">
      <alignment horizontal="left" vertical="center" wrapText="1"/>
    </xf>
    <xf numFmtId="49" fontId="4" fillId="0" borderId="3" xfId="2" applyNumberFormat="1" applyFont="1" applyFill="1" applyBorder="1" applyAlignment="1">
      <alignment horizontal="center" vertical="center" wrapText="1"/>
    </xf>
    <xf numFmtId="49" fontId="4" fillId="0" borderId="7" xfId="2" applyNumberFormat="1" applyFont="1" applyFill="1" applyBorder="1" applyAlignment="1">
      <alignment horizontal="left" vertical="center" wrapText="1"/>
    </xf>
    <xf numFmtId="49" fontId="4" fillId="0" borderId="7" xfId="2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4" borderId="3" xfId="0" applyFont="1" applyFill="1" applyBorder="1" applyAlignment="1">
      <alignment horizontal="left" vertical="center" wrapText="1"/>
    </xf>
    <xf numFmtId="164" fontId="3" fillId="0" borderId="1" xfId="1" applyNumberFormat="1" applyFont="1" applyFill="1" applyBorder="1" applyAlignment="1">
      <alignment horizontal="left" vertical="center" wrapText="1"/>
    </xf>
    <xf numFmtId="164" fontId="4" fillId="0" borderId="3" xfId="1" applyNumberFormat="1" applyFont="1" applyFill="1" applyBorder="1" applyAlignment="1">
      <alignment horizontal="left" vertical="center" wrapText="1"/>
    </xf>
    <xf numFmtId="164" fontId="4" fillId="0" borderId="7" xfId="1" applyNumberFormat="1" applyFont="1" applyFill="1" applyBorder="1" applyAlignment="1">
      <alignment horizontal="left" vertical="center" wrapText="1"/>
    </xf>
    <xf numFmtId="164" fontId="4" fillId="0" borderId="5" xfId="1" applyNumberFormat="1" applyFont="1" applyFill="1" applyBorder="1" applyAlignment="1">
      <alignment horizontal="left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vertical="center"/>
    </xf>
    <xf numFmtId="0" fontId="3" fillId="0" borderId="8" xfId="10" applyFont="1" applyFill="1" applyBorder="1" applyAlignment="1">
      <alignment horizontal="center" vertical="center" wrapText="1"/>
    </xf>
    <xf numFmtId="0" fontId="3" fillId="0" borderId="8" xfId="10" applyFont="1" applyFill="1" applyBorder="1" applyAlignment="1">
      <alignment vertical="center" wrapText="1"/>
    </xf>
    <xf numFmtId="0" fontId="14" fillId="0" borderId="0" xfId="0" applyFont="1"/>
    <xf numFmtId="0" fontId="2" fillId="0" borderId="1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1" applyNumberFormat="1" applyFont="1" applyBorder="1"/>
    <xf numFmtId="0" fontId="16" fillId="0" borderId="0" xfId="0" applyFont="1"/>
    <xf numFmtId="0" fontId="3" fillId="0" borderId="1" xfId="0" quotePrefix="1" applyFont="1" applyFill="1" applyBorder="1" applyAlignment="1">
      <alignment horizontal="center" vertical="top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5" xfId="0" quotePrefix="1" applyFont="1" applyFill="1" applyBorder="1" applyAlignment="1">
      <alignment vertical="top" wrapText="1"/>
    </xf>
    <xf numFmtId="0" fontId="4" fillId="0" borderId="5" xfId="0" quotePrefix="1" applyFont="1" applyFill="1" applyBorder="1" applyAlignment="1">
      <alignment horizontal="center" vertical="top" wrapText="1"/>
    </xf>
    <xf numFmtId="164" fontId="4" fillId="0" borderId="5" xfId="1" quotePrefix="1" applyNumberFormat="1" applyFont="1" applyFill="1" applyBorder="1" applyAlignment="1">
      <alignment vertical="top" wrapText="1"/>
    </xf>
    <xf numFmtId="0" fontId="4" fillId="0" borderId="3" xfId="0" quotePrefix="1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justify" vertical="center"/>
    </xf>
    <xf numFmtId="0" fontId="4" fillId="0" borderId="3" xfId="0" quotePrefix="1" applyFont="1" applyFill="1" applyBorder="1" applyAlignment="1">
      <alignment horizontal="justify" vertical="center" wrapText="1"/>
    </xf>
    <xf numFmtId="0" fontId="4" fillId="0" borderId="3" xfId="0" quotePrefix="1" applyFont="1" applyFill="1" applyBorder="1" applyAlignment="1">
      <alignment horizontal="center" vertical="top" wrapText="1"/>
    </xf>
    <xf numFmtId="164" fontId="4" fillId="0" borderId="3" xfId="1" quotePrefix="1" applyNumberFormat="1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justify" vertical="center"/>
    </xf>
    <xf numFmtId="0" fontId="4" fillId="0" borderId="7" xfId="0" quotePrefix="1" applyFont="1" applyFill="1" applyBorder="1" applyAlignment="1">
      <alignment vertical="top" wrapText="1"/>
    </xf>
    <xf numFmtId="0" fontId="4" fillId="0" borderId="7" xfId="0" quotePrefix="1" applyFont="1" applyFill="1" applyBorder="1" applyAlignment="1">
      <alignment horizontal="center" vertical="top" wrapText="1"/>
    </xf>
    <xf numFmtId="164" fontId="4" fillId="0" borderId="7" xfId="1" quotePrefix="1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4" fillId="0" borderId="6" xfId="0" applyFont="1" applyBorder="1" applyAlignment="1">
      <alignment horizontal="justify" vertical="center"/>
    </xf>
    <xf numFmtId="0" fontId="4" fillId="0" borderId="3" xfId="0" applyFont="1" applyBorder="1" applyAlignment="1">
      <alignment horizontal="justify" vertical="center"/>
    </xf>
    <xf numFmtId="0" fontId="4" fillId="0" borderId="3" xfId="0" applyFont="1" applyFill="1" applyBorder="1" applyAlignment="1">
      <alignment horizontal="justify" vertical="center" wrapText="1"/>
    </xf>
    <xf numFmtId="0" fontId="12" fillId="0" borderId="3" xfId="0" applyFont="1" applyFill="1" applyBorder="1" applyAlignment="1">
      <alignment horizontal="justify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14" fillId="3" borderId="0" xfId="0" applyFont="1" applyFill="1"/>
    <xf numFmtId="0" fontId="2" fillId="0" borderId="5" xfId="0" applyFont="1" applyFill="1" applyBorder="1" applyAlignment="1">
      <alignment horizontal="center"/>
    </xf>
    <xf numFmtId="0" fontId="4" fillId="0" borderId="5" xfId="0" applyFont="1" applyBorder="1" applyAlignment="1">
      <alignment horizontal="justify" vertical="center"/>
    </xf>
    <xf numFmtId="0" fontId="4" fillId="0" borderId="3" xfId="0" applyFont="1" applyBorder="1" applyAlignment="1">
      <alignment vertical="center"/>
    </xf>
    <xf numFmtId="0" fontId="13" fillId="0" borderId="3" xfId="0" applyFont="1" applyBorder="1"/>
    <xf numFmtId="0" fontId="13" fillId="0" borderId="7" xfId="0" applyFont="1" applyBorder="1"/>
    <xf numFmtId="0" fontId="3" fillId="0" borderId="1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49" fontId="3" fillId="0" borderId="1" xfId="2" applyNumberFormat="1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vertical="top" wrapText="1"/>
    </xf>
    <xf numFmtId="164" fontId="3" fillId="0" borderId="1" xfId="1" quotePrefix="1" applyNumberFormat="1" applyFont="1" applyFill="1" applyBorder="1" applyAlignment="1">
      <alignment vertical="top" wrapText="1"/>
    </xf>
    <xf numFmtId="49" fontId="3" fillId="0" borderId="1" xfId="2" applyNumberFormat="1" applyFont="1" applyFill="1" applyBorder="1" applyAlignment="1">
      <alignment horizontal="center" vertical="center" wrapText="1"/>
    </xf>
    <xf numFmtId="0" fontId="4" fillId="5" borderId="3" xfId="0" quotePrefix="1" applyFont="1" applyFill="1" applyBorder="1" applyAlignment="1">
      <alignment horizontal="left" vertical="center" wrapText="1"/>
    </xf>
    <xf numFmtId="49" fontId="4" fillId="2" borderId="3" xfId="2" applyNumberFormat="1" applyFont="1" applyFill="1" applyBorder="1" applyAlignment="1">
      <alignment horizontal="left" vertical="center" wrapText="1"/>
    </xf>
    <xf numFmtId="49" fontId="4" fillId="2" borderId="3" xfId="2" applyNumberFormat="1" applyFont="1" applyFill="1" applyBorder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18" fillId="0" borderId="5" xfId="0" applyFont="1" applyBorder="1"/>
    <xf numFmtId="0" fontId="3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0" borderId="3" xfId="0" applyFont="1" applyBorder="1"/>
    <xf numFmtId="164" fontId="3" fillId="0" borderId="1" xfId="1" applyNumberFormat="1" applyFont="1" applyBorder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164" fontId="14" fillId="0" borderId="0" xfId="1" applyNumberFormat="1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49" fontId="4" fillId="0" borderId="9" xfId="2" applyNumberFormat="1" applyFont="1" applyFill="1" applyBorder="1" applyAlignment="1">
      <alignment horizontal="left" vertical="center" wrapText="1"/>
    </xf>
    <xf numFmtId="0" fontId="4" fillId="0" borderId="9" xfId="0" quotePrefix="1" applyFont="1" applyFill="1" applyBorder="1" applyAlignment="1">
      <alignment vertical="top" wrapText="1"/>
    </xf>
    <xf numFmtId="164" fontId="4" fillId="0" borderId="9" xfId="1" quotePrefix="1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18" fillId="0" borderId="1" xfId="19" applyNumberFormat="1" applyFont="1" applyFill="1" applyBorder="1" applyAlignment="1">
      <alignment horizontal="center" vertical="center" wrapText="1"/>
    </xf>
    <xf numFmtId="0" fontId="4" fillId="0" borderId="9" xfId="0" quotePrefix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4" fillId="2" borderId="8" xfId="10" applyFont="1" applyFill="1" applyBorder="1" applyAlignment="1">
      <alignment horizontal="center" vertical="center" wrapText="1"/>
    </xf>
    <xf numFmtId="0" fontId="19" fillId="0" borderId="0" xfId="0" applyFont="1"/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1" xfId="10" applyFont="1" applyFill="1" applyBorder="1" applyAlignment="1">
      <alignment horizontal="center" vertical="center" wrapText="1"/>
    </xf>
    <xf numFmtId="164" fontId="4" fillId="2" borderId="1" xfId="20" applyNumberFormat="1" applyFont="1" applyFill="1" applyBorder="1" applyAlignment="1">
      <alignment vertical="center" wrapText="1"/>
    </xf>
    <xf numFmtId="0" fontId="4" fillId="0" borderId="1" xfId="10" applyFont="1" applyFill="1" applyBorder="1" applyAlignment="1">
      <alignment horizontal="center" vertical="center" wrapText="1"/>
    </xf>
    <xf numFmtId="164" fontId="4" fillId="0" borderId="1" xfId="20" applyNumberFormat="1" applyFont="1" applyFill="1" applyBorder="1" applyAlignment="1">
      <alignment vertical="center" wrapText="1"/>
    </xf>
    <xf numFmtId="0" fontId="4" fillId="2" borderId="1" xfId="19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2" borderId="1" xfId="10" applyFont="1" applyFill="1" applyBorder="1" applyAlignment="1">
      <alignment horizontal="center" vertical="center" wrapText="1"/>
    </xf>
    <xf numFmtId="164" fontId="3" fillId="2" borderId="1" xfId="20" applyNumberFormat="1" applyFont="1" applyFill="1" applyBorder="1" applyAlignment="1">
      <alignment vertical="center" wrapText="1"/>
    </xf>
    <xf numFmtId="0" fontId="21" fillId="0" borderId="0" xfId="0" applyFont="1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0" borderId="1" xfId="10" applyFont="1" applyFill="1" applyBorder="1" applyAlignment="1">
      <alignment horizontal="center" vertical="top" wrapText="1"/>
    </xf>
    <xf numFmtId="0" fontId="4" fillId="2" borderId="1" xfId="10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left" vertical="top"/>
    </xf>
    <xf numFmtId="0" fontId="20" fillId="0" borderId="1" xfId="0" applyFont="1" applyBorder="1"/>
    <xf numFmtId="0" fontId="3" fillId="2" borderId="1" xfId="0" applyFont="1" applyFill="1" applyBorder="1" applyAlignment="1">
      <alignment vertical="center" wrapText="1"/>
    </xf>
    <xf numFmtId="0" fontId="3" fillId="2" borderId="1" xfId="19" applyFont="1" applyFill="1" applyBorder="1" applyAlignment="1">
      <alignment vertical="center" wrapText="1"/>
    </xf>
    <xf numFmtId="3" fontId="4" fillId="0" borderId="1" xfId="20" applyNumberFormat="1" applyFont="1" applyFill="1" applyBorder="1" applyAlignment="1">
      <alignment horizontal="right" vertical="top" wrapText="1"/>
    </xf>
    <xf numFmtId="0" fontId="4" fillId="0" borderId="1" xfId="19" applyNumberFormat="1" applyFont="1" applyFill="1" applyBorder="1" applyAlignment="1">
      <alignment horizontal="center" vertical="center" wrapText="1"/>
    </xf>
    <xf numFmtId="0" fontId="4" fillId="0" borderId="1" xfId="19" quotePrefix="1" applyFont="1" applyFill="1" applyBorder="1" applyAlignment="1">
      <alignment vertical="center" wrapText="1"/>
    </xf>
    <xf numFmtId="0" fontId="3" fillId="0" borderId="1" xfId="10" applyFont="1" applyFill="1" applyBorder="1" applyAlignment="1">
      <alignment horizontal="center" vertical="center" wrapText="1"/>
    </xf>
    <xf numFmtId="164" fontId="3" fillId="0" borderId="1" xfId="20" applyNumberFormat="1" applyFont="1" applyFill="1" applyBorder="1" applyAlignment="1">
      <alignment vertical="center" wrapText="1"/>
    </xf>
    <xf numFmtId="0" fontId="14" fillId="0" borderId="0" xfId="0" applyFont="1" applyAlignment="1">
      <alignment horizontal="center"/>
    </xf>
    <xf numFmtId="0" fontId="4" fillId="0" borderId="14" xfId="0" quotePrefix="1" applyFont="1" applyFill="1" applyBorder="1" applyAlignment="1">
      <alignment vertical="top" wrapText="1"/>
    </xf>
    <xf numFmtId="0" fontId="22" fillId="5" borderId="1" xfId="0" applyFont="1" applyFill="1" applyBorder="1" applyAlignment="1">
      <alignment vertical="center" wrapText="1"/>
    </xf>
    <xf numFmtId="0" fontId="23" fillId="5" borderId="1" xfId="0" applyFont="1" applyFill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49" fontId="3" fillId="0" borderId="8" xfId="2" applyNumberFormat="1" applyFont="1" applyFill="1" applyBorder="1" applyAlignment="1">
      <alignment horizontal="left" vertical="center" wrapText="1"/>
    </xf>
    <xf numFmtId="49" fontId="3" fillId="0" borderId="4" xfId="2" applyNumberFormat="1" applyFont="1" applyFill="1" applyBorder="1" applyAlignment="1">
      <alignment horizontal="left" vertical="center" wrapText="1"/>
    </xf>
    <xf numFmtId="49" fontId="3" fillId="0" borderId="8" xfId="2" applyNumberFormat="1" applyFont="1" applyFill="1" applyBorder="1" applyAlignment="1">
      <alignment horizontal="center" vertical="center" wrapText="1"/>
    </xf>
    <xf numFmtId="164" fontId="3" fillId="0" borderId="8" xfId="1" applyNumberFormat="1" applyFont="1" applyFill="1" applyBorder="1" applyAlignment="1">
      <alignment horizontal="left" vertical="center" wrapText="1"/>
    </xf>
    <xf numFmtId="164" fontId="4" fillId="0" borderId="6" xfId="1" applyNumberFormat="1" applyFont="1" applyFill="1" applyBorder="1" applyAlignment="1">
      <alignment horizontal="left" vertical="center" wrapText="1"/>
    </xf>
    <xf numFmtId="0" fontId="4" fillId="0" borderId="1" xfId="19" applyFont="1" applyFill="1" applyBorder="1" applyAlignment="1">
      <alignment horizontal="center" vertical="center" wrapText="1"/>
    </xf>
    <xf numFmtId="0" fontId="4" fillId="0" borderId="1" xfId="19" applyFont="1" applyFill="1" applyBorder="1" applyAlignment="1">
      <alignment horizontal="left" vertical="center" wrapText="1"/>
    </xf>
    <xf numFmtId="164" fontId="18" fillId="0" borderId="5" xfId="1" applyNumberFormat="1" applyFont="1" applyBorder="1"/>
    <xf numFmtId="164" fontId="3" fillId="0" borderId="9" xfId="1" applyNumberFormat="1" applyFont="1" applyFill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3" fillId="0" borderId="1" xfId="19" quotePrefix="1" applyFont="1" applyFill="1" applyBorder="1" applyAlignment="1">
      <alignment vertical="center" wrapText="1"/>
    </xf>
    <xf numFmtId="0" fontId="4" fillId="0" borderId="15" xfId="0" quotePrefix="1" applyFont="1" applyFill="1" applyBorder="1" applyAlignment="1">
      <alignment vertical="top" wrapText="1"/>
    </xf>
    <xf numFmtId="0" fontId="4" fillId="0" borderId="15" xfId="0" applyFont="1" applyFill="1" applyBorder="1" applyAlignment="1">
      <alignment horizontal="justify" vertical="center"/>
    </xf>
    <xf numFmtId="0" fontId="4" fillId="0" borderId="15" xfId="0" quotePrefix="1" applyFont="1" applyFill="1" applyBorder="1" applyAlignment="1">
      <alignment horizontal="center" vertical="top" wrapText="1"/>
    </xf>
    <xf numFmtId="164" fontId="4" fillId="0" borderId="15" xfId="1" quotePrefix="1" applyNumberFormat="1" applyFont="1" applyFill="1" applyBorder="1" applyAlignment="1">
      <alignment vertical="top" wrapText="1"/>
    </xf>
    <xf numFmtId="0" fontId="3" fillId="0" borderId="5" xfId="0" quotePrefix="1" applyFont="1" applyFill="1" applyBorder="1" applyAlignment="1">
      <alignment vertical="top" wrapText="1"/>
    </xf>
    <xf numFmtId="0" fontId="3" fillId="0" borderId="5" xfId="0" applyFont="1" applyFill="1" applyBorder="1" applyAlignment="1">
      <alignment horizontal="justify" vertical="center"/>
    </xf>
    <xf numFmtId="0" fontId="3" fillId="0" borderId="5" xfId="0" quotePrefix="1" applyFont="1" applyFill="1" applyBorder="1" applyAlignment="1">
      <alignment horizontal="center" vertical="top" wrapText="1"/>
    </xf>
    <xf numFmtId="164" fontId="3" fillId="0" borderId="5" xfId="1" quotePrefix="1" applyNumberFormat="1" applyFont="1" applyFill="1" applyBorder="1" applyAlignment="1">
      <alignment vertical="top" wrapText="1"/>
    </xf>
    <xf numFmtId="3" fontId="3" fillId="0" borderId="1" xfId="2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wrapText="1"/>
    </xf>
    <xf numFmtId="164" fontId="3" fillId="0" borderId="8" xfId="1" applyNumberFormat="1" applyFont="1" applyFill="1" applyBorder="1" applyAlignment="1">
      <alignment wrapText="1"/>
    </xf>
    <xf numFmtId="164" fontId="3" fillId="0" borderId="8" xfId="0" applyNumberFormat="1" applyFont="1" applyFill="1" applyBorder="1" applyAlignment="1">
      <alignment wrapText="1"/>
    </xf>
    <xf numFmtId="0" fontId="3" fillId="0" borderId="1" xfId="19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vertical="center" wrapText="1"/>
    </xf>
    <xf numFmtId="0" fontId="24" fillId="0" borderId="0" xfId="0" applyFont="1"/>
    <xf numFmtId="0" fontId="2" fillId="0" borderId="1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9" fillId="0" borderId="1" xfId="0" applyFont="1" applyBorder="1"/>
    <xf numFmtId="0" fontId="19" fillId="0" borderId="0" xfId="0" applyFont="1" applyFill="1"/>
    <xf numFmtId="0" fontId="4" fillId="0" borderId="1" xfId="19" applyFont="1" applyFill="1" applyBorder="1" applyAlignment="1">
      <alignment vertical="center" wrapText="1"/>
    </xf>
    <xf numFmtId="164" fontId="3" fillId="0" borderId="9" xfId="1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center" wrapText="1"/>
    </xf>
    <xf numFmtId="49" fontId="4" fillId="0" borderId="4" xfId="2" applyNumberFormat="1" applyFont="1" applyFill="1" applyBorder="1" applyAlignment="1">
      <alignment horizontal="left" vertical="center" wrapText="1"/>
    </xf>
    <xf numFmtId="49" fontId="4" fillId="0" borderId="4" xfId="2" applyNumberFormat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4" fontId="2" fillId="0" borderId="1" xfId="1" applyNumberFormat="1" applyFont="1" applyFill="1" applyBorder="1"/>
    <xf numFmtId="0" fontId="16" fillId="0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vertical="center"/>
    </xf>
    <xf numFmtId="164" fontId="4" fillId="0" borderId="1" xfId="1" applyNumberFormat="1" applyFont="1" applyBorder="1" applyAlignment="1">
      <alignment horizontal="center"/>
    </xf>
    <xf numFmtId="164" fontId="4" fillId="2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horizontal="right"/>
    </xf>
    <xf numFmtId="3" fontId="4" fillId="0" borderId="1" xfId="0" applyNumberFormat="1" applyFont="1" applyFill="1" applyBorder="1" applyAlignment="1">
      <alignment horizontal="right" vertical="center" wrapText="1"/>
    </xf>
    <xf numFmtId="49" fontId="3" fillId="0" borderId="8" xfId="2" applyNumberFormat="1" applyFont="1" applyFill="1" applyBorder="1" applyAlignment="1">
      <alignment horizontal="right" vertical="center" wrapText="1"/>
    </xf>
    <xf numFmtId="164" fontId="4" fillId="0" borderId="1" xfId="20" applyNumberFormat="1" applyFont="1" applyFill="1" applyBorder="1" applyAlignment="1">
      <alignment horizontal="right" vertical="center" wrapText="1"/>
    </xf>
    <xf numFmtId="49" fontId="4" fillId="0" borderId="4" xfId="2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4" fillId="0" borderId="3" xfId="0" quotePrefix="1" applyFont="1" applyFill="1" applyBorder="1" applyAlignment="1">
      <alignment horizontal="right" vertical="top" wrapText="1"/>
    </xf>
    <xf numFmtId="49" fontId="3" fillId="0" borderId="1" xfId="2" applyNumberFormat="1" applyFont="1" applyFill="1" applyBorder="1" applyAlignment="1">
      <alignment horizontal="right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/>
    </xf>
    <xf numFmtId="49" fontId="4" fillId="0" borderId="6" xfId="2" quotePrefix="1" applyNumberFormat="1" applyFont="1" applyFill="1" applyBorder="1" applyAlignment="1">
      <alignment horizontal="left" vertical="center" wrapText="1"/>
    </xf>
    <xf numFmtId="0" fontId="4" fillId="0" borderId="6" xfId="0" quotePrefix="1" applyFont="1" applyFill="1" applyBorder="1" applyAlignment="1">
      <alignment vertical="top" wrapText="1"/>
    </xf>
    <xf numFmtId="0" fontId="4" fillId="0" borderId="6" xfId="0" quotePrefix="1" applyFont="1" applyFill="1" applyBorder="1" applyAlignment="1">
      <alignment horizontal="center" vertical="top" wrapText="1"/>
    </xf>
    <xf numFmtId="0" fontId="4" fillId="0" borderId="6" xfId="0" quotePrefix="1" applyFont="1" applyFill="1" applyBorder="1" applyAlignment="1">
      <alignment horizontal="right" vertical="top" wrapText="1"/>
    </xf>
    <xf numFmtId="164" fontId="4" fillId="0" borderId="6" xfId="1" quotePrefix="1" applyNumberFormat="1" applyFont="1" applyFill="1" applyBorder="1" applyAlignment="1">
      <alignment vertical="top" wrapText="1"/>
    </xf>
    <xf numFmtId="0" fontId="4" fillId="0" borderId="1" xfId="0" quotePrefix="1" applyFont="1" applyFill="1" applyBorder="1" applyAlignment="1">
      <alignment vertical="top" wrapText="1"/>
    </xf>
    <xf numFmtId="0" fontId="4" fillId="0" borderId="1" xfId="0" quotePrefix="1" applyFont="1" applyFill="1" applyBorder="1" applyAlignment="1">
      <alignment horizontal="right" vertical="top" wrapText="1"/>
    </xf>
    <xf numFmtId="164" fontId="4" fillId="0" borderId="1" xfId="1" quotePrefix="1" applyNumberFormat="1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164" fontId="4" fillId="0" borderId="9" xfId="1" quotePrefix="1" applyNumberFormat="1" applyFont="1" applyFill="1" applyBorder="1" applyAlignment="1">
      <alignment vertical="center" wrapText="1"/>
    </xf>
    <xf numFmtId="0" fontId="4" fillId="0" borderId="5" xfId="0" quotePrefix="1" applyFont="1" applyFill="1" applyBorder="1" applyAlignment="1">
      <alignment horizontal="center" vertical="center" wrapText="1"/>
    </xf>
    <xf numFmtId="0" fontId="4" fillId="0" borderId="7" xfId="0" quotePrefix="1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/>
    </xf>
    <xf numFmtId="0" fontId="4" fillId="0" borderId="15" xfId="0" quotePrefix="1" applyFont="1" applyFill="1" applyBorder="1" applyAlignment="1">
      <alignment horizontal="center" vertical="center" wrapText="1"/>
    </xf>
    <xf numFmtId="0" fontId="3" fillId="0" borderId="5" xfId="0" quotePrefix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4" fillId="0" borderId="6" xfId="0" quotePrefix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/>
    </xf>
    <xf numFmtId="164" fontId="2" fillId="0" borderId="1" xfId="1" applyNumberFormat="1" applyFont="1" applyFill="1" applyBorder="1" applyAlignment="1">
      <alignment horizontal="right"/>
    </xf>
    <xf numFmtId="49" fontId="4" fillId="0" borderId="5" xfId="2" applyNumberFormat="1" applyFont="1" applyFill="1" applyBorder="1" applyAlignment="1">
      <alignment horizontal="right" vertical="center" wrapText="1"/>
    </xf>
    <xf numFmtId="0" fontId="3" fillId="0" borderId="1" xfId="0" quotePrefix="1" applyFont="1" applyFill="1" applyBorder="1" applyAlignment="1">
      <alignment horizontal="right" vertical="top" wrapText="1"/>
    </xf>
    <xf numFmtId="164" fontId="4" fillId="2" borderId="1" xfId="20" applyNumberFormat="1" applyFont="1" applyFill="1" applyBorder="1" applyAlignment="1">
      <alignment horizontal="right" vertical="center" wrapText="1"/>
    </xf>
    <xf numFmtId="0" fontId="19" fillId="0" borderId="1" xfId="0" applyFont="1" applyBorder="1" applyAlignment="1">
      <alignment horizontal="right"/>
    </xf>
    <xf numFmtId="164" fontId="13" fillId="0" borderId="1" xfId="1" applyNumberFormat="1" applyFont="1" applyFill="1" applyBorder="1" applyAlignment="1">
      <alignment horizontal="right" vertical="top"/>
    </xf>
    <xf numFmtId="164" fontId="4" fillId="0" borderId="10" xfId="20" applyNumberFormat="1" applyFont="1" applyFill="1" applyBorder="1" applyAlignment="1">
      <alignment horizontal="right" vertical="center" wrapText="1"/>
    </xf>
    <xf numFmtId="164" fontId="3" fillId="2" borderId="1" xfId="20" applyNumberFormat="1" applyFont="1" applyFill="1" applyBorder="1" applyAlignment="1">
      <alignment horizontal="right" vertical="center" wrapText="1"/>
    </xf>
    <xf numFmtId="164" fontId="4" fillId="0" borderId="8" xfId="20" applyNumberFormat="1" applyFont="1" applyFill="1" applyBorder="1" applyAlignment="1">
      <alignment horizontal="right" vertical="center" wrapText="1"/>
    </xf>
    <xf numFmtId="164" fontId="4" fillId="0" borderId="1" xfId="20" applyNumberFormat="1" applyFont="1" applyFill="1" applyBorder="1" applyAlignment="1">
      <alignment horizontal="right" vertical="top" wrapText="1"/>
    </xf>
    <xf numFmtId="164" fontId="3" fillId="0" borderId="1" xfId="2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164" fontId="14" fillId="0" borderId="0" xfId="1" applyNumberFormat="1" applyFont="1" applyAlignment="1">
      <alignment horizontal="right"/>
    </xf>
    <xf numFmtId="0" fontId="3" fillId="0" borderId="1" xfId="0" applyFont="1" applyFill="1" applyBorder="1" applyAlignment="1">
      <alignment horizontal="center" vertical="top" wrapText="1"/>
    </xf>
    <xf numFmtId="0" fontId="4" fillId="0" borderId="9" xfId="0" quotePrefix="1" applyFont="1" applyFill="1" applyBorder="1" applyAlignment="1">
      <alignment horizontal="center" vertical="top" wrapText="1"/>
    </xf>
    <xf numFmtId="49" fontId="3" fillId="0" borderId="9" xfId="2" applyNumberFormat="1" applyFont="1" applyFill="1" applyBorder="1" applyAlignment="1">
      <alignment horizontal="left" vertical="center" wrapText="1"/>
    </xf>
    <xf numFmtId="49" fontId="3" fillId="0" borderId="9" xfId="2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49" fontId="4" fillId="0" borderId="8" xfId="2" applyNumberFormat="1" applyFont="1" applyFill="1" applyBorder="1" applyAlignment="1">
      <alignment horizontal="center" vertical="center" wrapText="1"/>
    </xf>
    <xf numFmtId="49" fontId="4" fillId="0" borderId="8" xfId="2" applyNumberFormat="1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>
      <alignment horizontal="right" vertical="center" wrapText="1"/>
    </xf>
    <xf numFmtId="0" fontId="3" fillId="2" borderId="1" xfId="19" applyFont="1" applyFill="1" applyBorder="1" applyAlignment="1">
      <alignment horizontal="center" vertical="center" wrapText="1"/>
    </xf>
    <xf numFmtId="49" fontId="4" fillId="0" borderId="9" xfId="2" applyNumberFormat="1" applyFont="1" applyFill="1" applyBorder="1" applyAlignment="1">
      <alignment horizontal="center" vertical="center" wrapText="1"/>
    </xf>
    <xf numFmtId="164" fontId="4" fillId="0" borderId="9" xfId="1" applyNumberFormat="1" applyFont="1" applyFill="1" applyBorder="1" applyAlignment="1">
      <alignment horizontal="left" vertical="center" wrapText="1"/>
    </xf>
    <xf numFmtId="0" fontId="3" fillId="5" borderId="9" xfId="0" quotePrefix="1" applyFont="1" applyFill="1" applyBorder="1" applyAlignment="1">
      <alignment vertical="center" wrapText="1"/>
    </xf>
    <xf numFmtId="0" fontId="3" fillId="0" borderId="8" xfId="0" quotePrefix="1" applyFont="1" applyFill="1" applyBorder="1" applyAlignment="1">
      <alignment horizontal="center" vertical="center" wrapText="1"/>
    </xf>
    <xf numFmtId="0" fontId="3" fillId="0" borderId="8" xfId="0" quotePrefix="1" applyFont="1" applyFill="1" applyBorder="1" applyAlignment="1">
      <alignment horizontal="center" vertical="top" wrapText="1"/>
    </xf>
    <xf numFmtId="164" fontId="3" fillId="0" borderId="8" xfId="1" quotePrefix="1" applyNumberFormat="1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justify" vertical="center"/>
    </xf>
    <xf numFmtId="164" fontId="3" fillId="0" borderId="0" xfId="20" applyNumberFormat="1" applyFont="1" applyFill="1" applyBorder="1" applyAlignment="1">
      <alignment vertical="center" wrapText="1"/>
    </xf>
    <xf numFmtId="164" fontId="4" fillId="0" borderId="1" xfId="1" applyNumberFormat="1" applyFont="1" applyFill="1" applyBorder="1" applyAlignment="1">
      <alignment vertical="center" wrapText="1"/>
    </xf>
    <xf numFmtId="0" fontId="26" fillId="0" borderId="0" xfId="0" applyFont="1"/>
    <xf numFmtId="0" fontId="4" fillId="0" borderId="9" xfId="0" applyFont="1" applyFill="1" applyBorder="1" applyAlignment="1">
      <alignment horizontal="center" vertical="center" wrapText="1"/>
    </xf>
    <xf numFmtId="164" fontId="4" fillId="0" borderId="9" xfId="1" applyNumberFormat="1" applyFont="1" applyFill="1" applyBorder="1" applyAlignment="1">
      <alignment horizontal="center" vertical="center" wrapText="1"/>
    </xf>
    <xf numFmtId="0" fontId="3" fillId="0" borderId="1" xfId="19" quotePrefix="1" applyFont="1" applyFill="1" applyBorder="1" applyAlignment="1">
      <alignment horizontal="center" vertical="center" wrapText="1"/>
    </xf>
    <xf numFmtId="164" fontId="4" fillId="0" borderId="1" xfId="1" quotePrefix="1" applyNumberFormat="1" applyFont="1" applyFill="1" applyBorder="1" applyAlignment="1">
      <alignment horizontal="right" vertical="top" wrapText="1"/>
    </xf>
    <xf numFmtId="164" fontId="3" fillId="0" borderId="1" xfId="1" applyNumberFormat="1" applyFont="1" applyFill="1" applyBorder="1" applyAlignment="1">
      <alignment horizontal="center" vertical="center"/>
    </xf>
    <xf numFmtId="0" fontId="4" fillId="0" borderId="14" xfId="0" quotePrefix="1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5" xfId="0" quotePrefix="1" applyFont="1" applyFill="1" applyBorder="1" applyAlignment="1">
      <alignment vertical="center" wrapText="1"/>
    </xf>
    <xf numFmtId="0" fontId="4" fillId="0" borderId="3" xfId="0" quotePrefix="1" applyFont="1" applyFill="1" applyBorder="1" applyAlignment="1">
      <alignment vertical="center" wrapText="1"/>
    </xf>
    <xf numFmtId="0" fontId="4" fillId="0" borderId="15" xfId="0" quotePrefix="1" applyFont="1" applyFill="1" applyBorder="1" applyAlignment="1">
      <alignment vertical="center" wrapText="1"/>
    </xf>
    <xf numFmtId="0" fontId="3" fillId="0" borderId="5" xfId="0" quotePrefix="1" applyFont="1" applyFill="1" applyBorder="1" applyAlignment="1">
      <alignment vertical="center" wrapText="1"/>
    </xf>
    <xf numFmtId="164" fontId="2" fillId="0" borderId="1" xfId="1" applyNumberFormat="1" applyFont="1" applyFill="1" applyBorder="1" applyAlignment="1">
      <alignment horizontal="right" vertical="center" wrapText="1"/>
    </xf>
    <xf numFmtId="164" fontId="2" fillId="0" borderId="1" xfId="1" applyNumberFormat="1" applyFont="1" applyBorder="1" applyAlignment="1">
      <alignment horizontal="right"/>
    </xf>
    <xf numFmtId="164" fontId="3" fillId="2" borderId="1" xfId="1" applyNumberFormat="1" applyFont="1" applyFill="1" applyBorder="1" applyAlignment="1">
      <alignment horizontal="right" vertical="center"/>
    </xf>
    <xf numFmtId="164" fontId="4" fillId="0" borderId="5" xfId="1" quotePrefix="1" applyNumberFormat="1" applyFont="1" applyFill="1" applyBorder="1" applyAlignment="1">
      <alignment horizontal="right" vertical="top" wrapText="1"/>
    </xf>
    <xf numFmtId="164" fontId="4" fillId="0" borderId="3" xfId="1" quotePrefix="1" applyNumberFormat="1" applyFont="1" applyFill="1" applyBorder="1" applyAlignment="1">
      <alignment horizontal="right" vertical="top" wrapText="1"/>
    </xf>
    <xf numFmtId="164" fontId="4" fillId="0" borderId="7" xfId="1" quotePrefix="1" applyNumberFormat="1" applyFont="1" applyFill="1" applyBorder="1" applyAlignment="1">
      <alignment horizontal="right" vertical="top" wrapText="1"/>
    </xf>
    <xf numFmtId="164" fontId="3" fillId="0" borderId="1" xfId="1" applyNumberFormat="1" applyFont="1" applyBorder="1" applyAlignment="1">
      <alignment horizontal="right" vertical="center"/>
    </xf>
    <xf numFmtId="164" fontId="3" fillId="0" borderId="1" xfId="1" applyNumberFormat="1" applyFont="1" applyFill="1" applyBorder="1" applyAlignment="1">
      <alignment horizontal="right" vertical="center" wrapText="1"/>
    </xf>
    <xf numFmtId="164" fontId="4" fillId="0" borderId="5" xfId="1" applyNumberFormat="1" applyFont="1" applyFill="1" applyBorder="1" applyAlignment="1">
      <alignment horizontal="right" vertical="center" wrapText="1"/>
    </xf>
    <xf numFmtId="164" fontId="4" fillId="0" borderId="3" xfId="1" applyNumberFormat="1" applyFont="1" applyFill="1" applyBorder="1" applyAlignment="1">
      <alignment horizontal="right" vertical="center" wrapText="1"/>
    </xf>
    <xf numFmtId="164" fontId="3" fillId="0" borderId="9" xfId="1" quotePrefix="1" applyNumberFormat="1" applyFont="1" applyFill="1" applyBorder="1" applyAlignment="1">
      <alignment horizontal="right" vertical="top" wrapText="1"/>
    </xf>
    <xf numFmtId="164" fontId="4" fillId="0" borderId="1" xfId="1" applyNumberFormat="1" applyFont="1" applyBorder="1" applyAlignment="1">
      <alignment horizontal="right"/>
    </xf>
    <xf numFmtId="164" fontId="4" fillId="0" borderId="1" xfId="1" applyNumberFormat="1" applyFont="1" applyFill="1" applyBorder="1" applyAlignment="1">
      <alignment horizontal="right" vertical="center" wrapText="1"/>
    </xf>
    <xf numFmtId="164" fontId="4" fillId="0" borderId="9" xfId="1" quotePrefix="1" applyNumberFormat="1" applyFont="1" applyFill="1" applyBorder="1" applyAlignment="1">
      <alignment horizontal="right" vertical="center" wrapText="1"/>
    </xf>
    <xf numFmtId="164" fontId="4" fillId="0" borderId="9" xfId="1" quotePrefix="1" applyNumberFormat="1" applyFont="1" applyFill="1" applyBorder="1" applyAlignment="1">
      <alignment horizontal="right" vertical="top" wrapText="1"/>
    </xf>
    <xf numFmtId="164" fontId="3" fillId="0" borderId="1" xfId="1" quotePrefix="1" applyNumberFormat="1" applyFont="1" applyFill="1" applyBorder="1" applyAlignment="1">
      <alignment horizontal="right" vertical="top" wrapText="1"/>
    </xf>
    <xf numFmtId="164" fontId="3" fillId="0" borderId="5" xfId="1" applyNumberFormat="1" applyFont="1" applyFill="1" applyBorder="1" applyAlignment="1">
      <alignment horizontal="right" vertical="center" wrapText="1"/>
    </xf>
    <xf numFmtId="164" fontId="3" fillId="0" borderId="8" xfId="1" applyNumberFormat="1" applyFont="1" applyFill="1" applyBorder="1" applyAlignment="1">
      <alignment horizontal="right" vertical="center" wrapText="1"/>
    </xf>
    <xf numFmtId="164" fontId="4" fillId="2" borderId="3" xfId="1" applyNumberFormat="1" applyFont="1" applyFill="1" applyBorder="1" applyAlignment="1">
      <alignment horizontal="right" vertical="center" wrapText="1"/>
    </xf>
    <xf numFmtId="164" fontId="4" fillId="0" borderId="7" xfId="1" applyNumberFormat="1" applyFont="1" applyFill="1" applyBorder="1" applyAlignment="1">
      <alignment horizontal="right" vertical="center" wrapText="1"/>
    </xf>
    <xf numFmtId="0" fontId="18" fillId="0" borderId="5" xfId="0" applyFont="1" applyBorder="1" applyAlignment="1">
      <alignment horizontal="right"/>
    </xf>
    <xf numFmtId="164" fontId="3" fillId="0" borderId="9" xfId="1" applyNumberFormat="1" applyFont="1" applyFill="1" applyBorder="1" applyAlignment="1">
      <alignment horizontal="right" vertical="center" wrapText="1"/>
    </xf>
    <xf numFmtId="164" fontId="3" fillId="0" borderId="8" xfId="1" quotePrefix="1" applyNumberFormat="1" applyFont="1" applyFill="1" applyBorder="1" applyAlignment="1">
      <alignment horizontal="right" vertical="top" wrapText="1"/>
    </xf>
    <xf numFmtId="164" fontId="3" fillId="0" borderId="8" xfId="0" applyNumberFormat="1" applyFont="1" applyFill="1" applyBorder="1" applyAlignment="1">
      <alignment horizontal="right" wrapText="1"/>
    </xf>
    <xf numFmtId="164" fontId="4" fillId="0" borderId="15" xfId="1" quotePrefix="1" applyNumberFormat="1" applyFont="1" applyFill="1" applyBorder="1" applyAlignment="1">
      <alignment horizontal="right" vertical="top" wrapText="1"/>
    </xf>
    <xf numFmtId="164" fontId="3" fillId="0" borderId="5" xfId="1" quotePrefix="1" applyNumberFormat="1" applyFont="1" applyFill="1" applyBorder="1" applyAlignment="1">
      <alignment horizontal="right" vertical="top" wrapText="1"/>
    </xf>
    <xf numFmtId="164" fontId="4" fillId="0" borderId="6" xfId="1" quotePrefix="1" applyNumberFormat="1" applyFont="1" applyFill="1" applyBorder="1" applyAlignment="1">
      <alignment horizontal="right" vertical="top" wrapText="1"/>
    </xf>
    <xf numFmtId="164" fontId="3" fillId="0" borderId="1" xfId="1" applyNumberFormat="1" applyFont="1" applyBorder="1" applyAlignment="1">
      <alignment horizontal="right"/>
    </xf>
    <xf numFmtId="0" fontId="15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2" fillId="0" borderId="1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3" fillId="0" borderId="1" xfId="0" quotePrefix="1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/>
    </xf>
    <xf numFmtId="0" fontId="4" fillId="0" borderId="1" xfId="0" quotePrefix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/>
    </xf>
    <xf numFmtId="0" fontId="18" fillId="0" borderId="1" xfId="0" applyFont="1" applyFill="1" applyBorder="1" applyAlignment="1">
      <alignment vertical="center"/>
    </xf>
    <xf numFmtId="49" fontId="3" fillId="0" borderId="1" xfId="2" applyNumberFormat="1" applyFont="1" applyFill="1" applyBorder="1" applyAlignment="1">
      <alignment vertical="center" wrapText="1"/>
    </xf>
    <xf numFmtId="49" fontId="4" fillId="0" borderId="5" xfId="2" applyNumberFormat="1" applyFont="1" applyFill="1" applyBorder="1" applyAlignment="1">
      <alignment vertical="center" wrapText="1"/>
    </xf>
    <xf numFmtId="49" fontId="4" fillId="0" borderId="8" xfId="2" applyNumberFormat="1" applyFont="1" applyFill="1" applyBorder="1" applyAlignment="1">
      <alignment vertical="center" wrapText="1"/>
    </xf>
    <xf numFmtId="49" fontId="4" fillId="0" borderId="4" xfId="2" applyNumberFormat="1" applyFont="1" applyFill="1" applyBorder="1" applyAlignment="1">
      <alignment vertical="center" wrapText="1"/>
    </xf>
    <xf numFmtId="49" fontId="4" fillId="0" borderId="1" xfId="2" applyNumberFormat="1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2" borderId="1" xfId="0" applyNumberFormat="1" applyFont="1" applyFill="1" applyBorder="1" applyAlignment="1">
      <alignment vertical="center" wrapText="1"/>
    </xf>
    <xf numFmtId="49" fontId="4" fillId="0" borderId="3" xfId="2" applyNumberFormat="1" applyFont="1" applyFill="1" applyBorder="1" applyAlignment="1">
      <alignment vertical="center" wrapText="1"/>
    </xf>
    <xf numFmtId="49" fontId="4" fillId="2" borderId="3" xfId="2" applyNumberFormat="1" applyFont="1" applyFill="1" applyBorder="1" applyAlignment="1">
      <alignment vertical="center" wrapText="1"/>
    </xf>
    <xf numFmtId="49" fontId="4" fillId="0" borderId="7" xfId="2" applyNumberFormat="1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49" fontId="4" fillId="0" borderId="9" xfId="2" applyNumberFormat="1" applyFont="1" applyFill="1" applyBorder="1" applyAlignment="1">
      <alignment vertical="center" wrapText="1"/>
    </xf>
    <xf numFmtId="0" fontId="2" fillId="0" borderId="15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4" fillId="0" borderId="1" xfId="19" applyNumberFormat="1" applyFont="1" applyFill="1" applyBorder="1" applyAlignment="1">
      <alignment vertical="center" wrapText="1"/>
    </xf>
    <xf numFmtId="0" fontId="3" fillId="0" borderId="11" xfId="19" applyNumberFormat="1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/>
    </xf>
    <xf numFmtId="0" fontId="18" fillId="0" borderId="1" xfId="19" applyNumberFormat="1" applyFont="1" applyFill="1" applyBorder="1" applyAlignment="1">
      <alignment vertical="center" wrapText="1"/>
    </xf>
    <xf numFmtId="0" fontId="3" fillId="0" borderId="1" xfId="19" applyNumberFormat="1" applyFont="1" applyFill="1" applyBorder="1" applyAlignment="1">
      <alignment vertical="center" wrapText="1"/>
    </xf>
    <xf numFmtId="0" fontId="14" fillId="0" borderId="0" xfId="0" applyFont="1" applyAlignment="1">
      <alignment vertical="center"/>
    </xf>
    <xf numFmtId="0" fontId="3" fillId="0" borderId="15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left" vertical="center" wrapText="1"/>
    </xf>
    <xf numFmtId="164" fontId="4" fillId="0" borderId="15" xfId="1" applyNumberFormat="1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64" fontId="3" fillId="0" borderId="6" xfId="1" applyNumberFormat="1" applyFont="1" applyFill="1" applyBorder="1" applyAlignment="1">
      <alignment horizontal="center" vertical="center" wrapText="1"/>
    </xf>
    <xf numFmtId="164" fontId="4" fillId="0" borderId="6" xfId="1" applyNumberFormat="1" applyFont="1" applyFill="1" applyBorder="1" applyAlignment="1">
      <alignment horizontal="right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164" fontId="4" fillId="0" borderId="15" xfId="1" applyNumberFormat="1" applyFont="1" applyFill="1" applyBorder="1" applyAlignment="1">
      <alignment horizontal="center" vertical="center" wrapText="1"/>
    </xf>
  </cellXfs>
  <cellStyles count="21">
    <cellStyle name="_ET_STYLE_NoName_00_" xfId="4"/>
    <cellStyle name="Comma" xfId="1" builtinId="3"/>
    <cellStyle name="Comma 10 3" xfId="20"/>
    <cellStyle name="Comma 2" xfId="6"/>
    <cellStyle name="Comma 2 2" xfId="15"/>
    <cellStyle name="Comma 3" xfId="7"/>
    <cellStyle name="Comma 4" xfId="5"/>
    <cellStyle name="Ledger 17 x 11 in" xfId="8"/>
    <cellStyle name="Ledger 17 x 11 in 2" xfId="18"/>
    <cellStyle name="Normal" xfId="0" builtinId="0"/>
    <cellStyle name="Normal 2" xfId="9"/>
    <cellStyle name="Normal 2 2" xfId="10"/>
    <cellStyle name="Normal 2 3" xfId="11"/>
    <cellStyle name="Normal 2_Sheet1" xfId="12"/>
    <cellStyle name="Normal 203" xfId="3"/>
    <cellStyle name="Normal 21 3" xfId="17"/>
    <cellStyle name="Normal 26" xfId="16"/>
    <cellStyle name="Normal 3" xfId="13"/>
    <cellStyle name="Normal 4" xfId="19"/>
    <cellStyle name="Normal 5" xfId="2"/>
    <cellStyle name="Style 1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52"/>
  <sheetViews>
    <sheetView tabSelected="1" zoomScaleNormal="100" zoomScalePageLayoutView="88" workbookViewId="0">
      <selection activeCell="C491" sqref="C490:F491"/>
    </sheetView>
  </sheetViews>
  <sheetFormatPr defaultRowHeight="17.25" x14ac:dyDescent="0.3"/>
  <cols>
    <col min="1" max="1" width="5.42578125" style="334" bestFit="1" customWidth="1"/>
    <col min="2" max="2" width="60.7109375" style="24" customWidth="1"/>
    <col min="3" max="3" width="11.7109375" style="95" bestFit="1" customWidth="1"/>
    <col min="4" max="4" width="8.140625" style="95" customWidth="1"/>
    <col min="5" max="5" width="9.140625" style="133" customWidth="1"/>
    <col min="6" max="6" width="17.5703125" style="96" bestFit="1" customWidth="1"/>
    <col min="7" max="7" width="20.5703125" style="229" bestFit="1" customWidth="1"/>
    <col min="8" max="8" width="0.28515625" style="24" customWidth="1"/>
    <col min="9" max="16384" width="9.140625" style="24"/>
  </cols>
  <sheetData>
    <row r="1" spans="1:7" ht="20.25" x14ac:dyDescent="0.3">
      <c r="A1" s="293" t="s">
        <v>474</v>
      </c>
      <c r="B1" s="293"/>
      <c r="C1" s="293"/>
      <c r="D1" s="293"/>
      <c r="E1" s="293"/>
      <c r="F1" s="293"/>
      <c r="G1" s="293"/>
    </row>
    <row r="3" spans="1:7" ht="33" x14ac:dyDescent="0.3">
      <c r="A3" s="298" t="s">
        <v>4</v>
      </c>
      <c r="B3" s="25" t="s">
        <v>1</v>
      </c>
      <c r="C3" s="25" t="s">
        <v>0</v>
      </c>
      <c r="D3" s="206" t="s">
        <v>2</v>
      </c>
      <c r="E3" s="206" t="s">
        <v>3</v>
      </c>
      <c r="F3" s="26" t="s">
        <v>5</v>
      </c>
      <c r="G3" s="265" t="s">
        <v>6</v>
      </c>
    </row>
    <row r="4" spans="1:7" s="32" customFormat="1" x14ac:dyDescent="0.3">
      <c r="A4" s="299" t="s">
        <v>189</v>
      </c>
      <c r="B4" s="28" t="s">
        <v>314</v>
      </c>
      <c r="C4" s="29"/>
      <c r="D4" s="29"/>
      <c r="E4" s="30"/>
      <c r="F4" s="31"/>
      <c r="G4" s="266"/>
    </row>
    <row r="5" spans="1:7" s="32" customFormat="1" x14ac:dyDescent="0.3">
      <c r="A5" s="299"/>
      <c r="B5" s="230" t="s">
        <v>457</v>
      </c>
      <c r="C5" s="29"/>
      <c r="D5" s="29"/>
      <c r="E5" s="30"/>
      <c r="F5" s="31"/>
      <c r="G5" s="266"/>
    </row>
    <row r="6" spans="1:7" x14ac:dyDescent="0.3">
      <c r="A6" s="300">
        <v>1</v>
      </c>
      <c r="B6" s="1" t="s">
        <v>7</v>
      </c>
      <c r="C6" s="34" t="s">
        <v>36</v>
      </c>
      <c r="D6" s="34" t="s">
        <v>65</v>
      </c>
      <c r="E6" s="34">
        <v>1</v>
      </c>
      <c r="F6" s="21">
        <v>230560000</v>
      </c>
      <c r="G6" s="267">
        <f>F6*E6</f>
        <v>230560000</v>
      </c>
    </row>
    <row r="7" spans="1:7" x14ac:dyDescent="0.3">
      <c r="A7" s="261"/>
      <c r="B7" s="35" t="s">
        <v>8</v>
      </c>
      <c r="C7" s="36"/>
      <c r="D7" s="208"/>
      <c r="E7" s="36"/>
      <c r="F7" s="37"/>
      <c r="G7" s="268"/>
    </row>
    <row r="8" spans="1:7" x14ac:dyDescent="0.3">
      <c r="A8" s="262"/>
      <c r="B8" s="39" t="s">
        <v>9</v>
      </c>
      <c r="C8" s="41"/>
      <c r="D8" s="196"/>
      <c r="E8" s="41"/>
      <c r="F8" s="42"/>
      <c r="G8" s="269"/>
    </row>
    <row r="9" spans="1:7" x14ac:dyDescent="0.3">
      <c r="A9" s="262"/>
      <c r="B9" s="39" t="s">
        <v>10</v>
      </c>
      <c r="C9" s="41"/>
      <c r="D9" s="196"/>
      <c r="E9" s="41"/>
      <c r="F9" s="42"/>
      <c r="G9" s="269"/>
    </row>
    <row r="10" spans="1:7" x14ac:dyDescent="0.3">
      <c r="A10" s="262"/>
      <c r="B10" s="39" t="s">
        <v>11</v>
      </c>
      <c r="C10" s="41"/>
      <c r="D10" s="196"/>
      <c r="E10" s="41"/>
      <c r="F10" s="42"/>
      <c r="G10" s="269"/>
    </row>
    <row r="11" spans="1:7" x14ac:dyDescent="0.3">
      <c r="A11" s="262"/>
      <c r="B11" s="39" t="s">
        <v>12</v>
      </c>
      <c r="C11" s="41"/>
      <c r="D11" s="196"/>
      <c r="E11" s="41"/>
      <c r="F11" s="42"/>
      <c r="G11" s="269"/>
    </row>
    <row r="12" spans="1:7" x14ac:dyDescent="0.3">
      <c r="A12" s="262"/>
      <c r="B12" s="39" t="s">
        <v>13</v>
      </c>
      <c r="C12" s="41"/>
      <c r="D12" s="196"/>
      <c r="E12" s="41"/>
      <c r="F12" s="42"/>
      <c r="G12" s="269"/>
    </row>
    <row r="13" spans="1:7" x14ac:dyDescent="0.3">
      <c r="A13" s="301"/>
      <c r="B13" s="39" t="s">
        <v>14</v>
      </c>
      <c r="C13" s="41"/>
      <c r="D13" s="196"/>
      <c r="E13" s="41"/>
      <c r="F13" s="42"/>
      <c r="G13" s="269"/>
    </row>
    <row r="14" spans="1:7" ht="30.75" customHeight="1" x14ac:dyDescent="0.3">
      <c r="A14" s="301"/>
      <c r="B14" s="39" t="s">
        <v>15</v>
      </c>
      <c r="C14" s="41"/>
      <c r="D14" s="196"/>
      <c r="E14" s="41"/>
      <c r="F14" s="42"/>
      <c r="G14" s="269"/>
    </row>
    <row r="15" spans="1:7" x14ac:dyDescent="0.3">
      <c r="A15" s="301"/>
      <c r="B15" s="39" t="s">
        <v>16</v>
      </c>
      <c r="C15" s="41"/>
      <c r="D15" s="196"/>
      <c r="E15" s="41"/>
      <c r="F15" s="42"/>
      <c r="G15" s="269"/>
    </row>
    <row r="16" spans="1:7" x14ac:dyDescent="0.3">
      <c r="A16" s="301"/>
      <c r="B16" s="39" t="s">
        <v>17</v>
      </c>
      <c r="C16" s="41"/>
      <c r="D16" s="196"/>
      <c r="E16" s="41"/>
      <c r="F16" s="42"/>
      <c r="G16" s="269"/>
    </row>
    <row r="17" spans="1:7" x14ac:dyDescent="0.3">
      <c r="A17" s="301"/>
      <c r="B17" s="39" t="s">
        <v>18</v>
      </c>
      <c r="C17" s="41"/>
      <c r="D17" s="196"/>
      <c r="E17" s="41"/>
      <c r="F17" s="42"/>
      <c r="G17" s="269"/>
    </row>
    <row r="18" spans="1:7" x14ac:dyDescent="0.3">
      <c r="A18" s="301"/>
      <c r="B18" s="39" t="s">
        <v>19</v>
      </c>
      <c r="C18" s="41"/>
      <c r="D18" s="196"/>
      <c r="E18" s="41"/>
      <c r="F18" s="42"/>
      <c r="G18" s="269"/>
    </row>
    <row r="19" spans="1:7" x14ac:dyDescent="0.3">
      <c r="A19" s="301"/>
      <c r="B19" s="39" t="s">
        <v>20</v>
      </c>
      <c r="C19" s="41"/>
      <c r="D19" s="196"/>
      <c r="E19" s="41"/>
      <c r="F19" s="42"/>
      <c r="G19" s="269"/>
    </row>
    <row r="20" spans="1:7" x14ac:dyDescent="0.3">
      <c r="A20" s="301"/>
      <c r="B20" s="39" t="s">
        <v>21</v>
      </c>
      <c r="C20" s="41"/>
      <c r="D20" s="196"/>
      <c r="E20" s="41"/>
      <c r="F20" s="42"/>
      <c r="G20" s="269"/>
    </row>
    <row r="21" spans="1:7" x14ac:dyDescent="0.3">
      <c r="A21" s="301"/>
      <c r="B21" s="39" t="s">
        <v>22</v>
      </c>
      <c r="C21" s="41"/>
      <c r="D21" s="196"/>
      <c r="E21" s="41"/>
      <c r="F21" s="42"/>
      <c r="G21" s="269"/>
    </row>
    <row r="22" spans="1:7" x14ac:dyDescent="0.3">
      <c r="A22" s="301"/>
      <c r="B22" s="39" t="s">
        <v>23</v>
      </c>
      <c r="C22" s="41"/>
      <c r="D22" s="196"/>
      <c r="E22" s="41"/>
      <c r="F22" s="42"/>
      <c r="G22" s="269"/>
    </row>
    <row r="23" spans="1:7" x14ac:dyDescent="0.3">
      <c r="A23" s="301"/>
      <c r="B23" s="39" t="s">
        <v>24</v>
      </c>
      <c r="C23" s="41"/>
      <c r="D23" s="196"/>
      <c r="E23" s="41"/>
      <c r="F23" s="42"/>
      <c r="G23" s="269"/>
    </row>
    <row r="24" spans="1:7" x14ac:dyDescent="0.3">
      <c r="A24" s="301"/>
      <c r="B24" s="39" t="s">
        <v>25</v>
      </c>
      <c r="C24" s="41"/>
      <c r="D24" s="196"/>
      <c r="E24" s="41"/>
      <c r="F24" s="42"/>
      <c r="G24" s="269"/>
    </row>
    <row r="25" spans="1:7" x14ac:dyDescent="0.3">
      <c r="A25" s="301"/>
      <c r="B25" s="39" t="s">
        <v>26</v>
      </c>
      <c r="C25" s="41"/>
      <c r="D25" s="196"/>
      <c r="E25" s="41"/>
      <c r="F25" s="42"/>
      <c r="G25" s="269"/>
    </row>
    <row r="26" spans="1:7" x14ac:dyDescent="0.3">
      <c r="A26" s="301"/>
      <c r="B26" s="39" t="s">
        <v>27</v>
      </c>
      <c r="C26" s="41"/>
      <c r="D26" s="196"/>
      <c r="E26" s="41"/>
      <c r="F26" s="42"/>
      <c r="G26" s="269"/>
    </row>
    <row r="27" spans="1:7" x14ac:dyDescent="0.3">
      <c r="A27" s="301"/>
      <c r="B27" s="39" t="s">
        <v>28</v>
      </c>
      <c r="C27" s="41"/>
      <c r="D27" s="196"/>
      <c r="E27" s="41"/>
      <c r="F27" s="42"/>
      <c r="G27" s="269"/>
    </row>
    <row r="28" spans="1:7" ht="31.5" x14ac:dyDescent="0.3">
      <c r="A28" s="301"/>
      <c r="B28" s="39" t="s">
        <v>29</v>
      </c>
      <c r="C28" s="41"/>
      <c r="D28" s="196"/>
      <c r="E28" s="41"/>
      <c r="F28" s="42"/>
      <c r="G28" s="269"/>
    </row>
    <row r="29" spans="1:7" ht="47.25" x14ac:dyDescent="0.3">
      <c r="A29" s="301"/>
      <c r="B29" s="39" t="s">
        <v>30</v>
      </c>
      <c r="C29" s="41"/>
      <c r="D29" s="196"/>
      <c r="E29" s="41"/>
      <c r="F29" s="42"/>
      <c r="G29" s="269"/>
    </row>
    <row r="30" spans="1:7" x14ac:dyDescent="0.3">
      <c r="A30" s="301"/>
      <c r="B30" s="39" t="s">
        <v>31</v>
      </c>
      <c r="C30" s="41"/>
      <c r="D30" s="196"/>
      <c r="E30" s="41"/>
      <c r="F30" s="42"/>
      <c r="G30" s="269"/>
    </row>
    <row r="31" spans="1:7" x14ac:dyDescent="0.3">
      <c r="A31" s="301"/>
      <c r="B31" s="39" t="s">
        <v>32</v>
      </c>
      <c r="C31" s="41"/>
      <c r="D31" s="196"/>
      <c r="E31" s="41"/>
      <c r="F31" s="42"/>
      <c r="G31" s="269"/>
    </row>
    <row r="32" spans="1:7" x14ac:dyDescent="0.3">
      <c r="A32" s="301"/>
      <c r="B32" s="39" t="s">
        <v>33</v>
      </c>
      <c r="C32" s="41"/>
      <c r="D32" s="196"/>
      <c r="E32" s="41"/>
      <c r="F32" s="42"/>
      <c r="G32" s="269"/>
    </row>
    <row r="33" spans="1:7" x14ac:dyDescent="0.3">
      <c r="A33" s="301"/>
      <c r="B33" s="39" t="s">
        <v>34</v>
      </c>
      <c r="C33" s="41"/>
      <c r="D33" s="196"/>
      <c r="E33" s="41"/>
      <c r="F33" s="42"/>
      <c r="G33" s="269"/>
    </row>
    <row r="34" spans="1:7" x14ac:dyDescent="0.3">
      <c r="A34" s="302"/>
      <c r="B34" s="45" t="s">
        <v>35</v>
      </c>
      <c r="C34" s="47"/>
      <c r="D34" s="209"/>
      <c r="E34" s="47"/>
      <c r="F34" s="48"/>
      <c r="G34" s="270"/>
    </row>
    <row r="35" spans="1:7" s="32" customFormat="1" ht="32.25" customHeight="1" x14ac:dyDescent="0.3">
      <c r="A35" s="126">
        <v>2</v>
      </c>
      <c r="B35" s="50" t="s">
        <v>63</v>
      </c>
      <c r="C35" s="51" t="s">
        <v>36</v>
      </c>
      <c r="D35" s="51" t="s">
        <v>65</v>
      </c>
      <c r="E35" s="51">
        <v>1</v>
      </c>
      <c r="F35" s="256">
        <v>413820177.375</v>
      </c>
      <c r="G35" s="271">
        <f>F35*E35</f>
        <v>413820177.375</v>
      </c>
    </row>
    <row r="36" spans="1:7" x14ac:dyDescent="0.3">
      <c r="A36" s="303"/>
      <c r="B36" s="55" t="s">
        <v>38</v>
      </c>
      <c r="C36" s="41"/>
      <c r="D36" s="196"/>
      <c r="E36" s="41"/>
      <c r="F36" s="42"/>
      <c r="G36" s="269"/>
    </row>
    <row r="37" spans="1:7" x14ac:dyDescent="0.3">
      <c r="A37" s="303"/>
      <c r="B37" s="56" t="s">
        <v>39</v>
      </c>
      <c r="C37" s="41"/>
      <c r="D37" s="196"/>
      <c r="E37" s="41"/>
      <c r="F37" s="42"/>
      <c r="G37" s="269"/>
    </row>
    <row r="38" spans="1:7" x14ac:dyDescent="0.3">
      <c r="A38" s="303"/>
      <c r="B38" s="57" t="s">
        <v>40</v>
      </c>
      <c r="C38" s="41"/>
      <c r="D38" s="196"/>
      <c r="E38" s="41"/>
      <c r="F38" s="42"/>
      <c r="G38" s="269"/>
    </row>
    <row r="39" spans="1:7" x14ac:dyDescent="0.3">
      <c r="A39" s="303"/>
      <c r="B39" s="58" t="s">
        <v>41</v>
      </c>
      <c r="C39" s="41"/>
      <c r="D39" s="196"/>
      <c r="E39" s="41"/>
      <c r="F39" s="42"/>
      <c r="G39" s="269"/>
    </row>
    <row r="40" spans="1:7" x14ac:dyDescent="0.3">
      <c r="A40" s="303"/>
      <c r="B40" s="40" t="s">
        <v>42</v>
      </c>
      <c r="C40" s="41"/>
      <c r="D40" s="196"/>
      <c r="E40" s="41"/>
      <c r="F40" s="42"/>
      <c r="G40" s="269"/>
    </row>
    <row r="41" spans="1:7" x14ac:dyDescent="0.3">
      <c r="A41" s="303"/>
      <c r="B41" s="40" t="s">
        <v>43</v>
      </c>
      <c r="C41" s="41"/>
      <c r="D41" s="196"/>
      <c r="E41" s="41"/>
      <c r="F41" s="42"/>
      <c r="G41" s="269"/>
    </row>
    <row r="42" spans="1:7" x14ac:dyDescent="0.3">
      <c r="A42" s="303"/>
      <c r="B42" s="40" t="s">
        <v>44</v>
      </c>
      <c r="C42" s="41"/>
      <c r="D42" s="196"/>
      <c r="E42" s="41"/>
      <c r="F42" s="42"/>
      <c r="G42" s="269"/>
    </row>
    <row r="43" spans="1:7" x14ac:dyDescent="0.3">
      <c r="A43" s="303"/>
      <c r="B43" s="40" t="s">
        <v>45</v>
      </c>
      <c r="C43" s="41"/>
      <c r="D43" s="196"/>
      <c r="E43" s="41"/>
      <c r="F43" s="42"/>
      <c r="G43" s="269"/>
    </row>
    <row r="44" spans="1:7" x14ac:dyDescent="0.3">
      <c r="A44" s="303"/>
      <c r="B44" s="40" t="s">
        <v>46</v>
      </c>
      <c r="C44" s="41"/>
      <c r="D44" s="196"/>
      <c r="E44" s="41"/>
      <c r="F44" s="42"/>
      <c r="G44" s="269"/>
    </row>
    <row r="45" spans="1:7" x14ac:dyDescent="0.3">
      <c r="A45" s="303"/>
      <c r="B45" s="40" t="s">
        <v>47</v>
      </c>
      <c r="C45" s="41"/>
      <c r="D45" s="196"/>
      <c r="E45" s="41"/>
      <c r="F45" s="42"/>
      <c r="G45" s="269"/>
    </row>
    <row r="46" spans="1:7" x14ac:dyDescent="0.3">
      <c r="A46" s="303"/>
      <c r="B46" s="40" t="s">
        <v>48</v>
      </c>
      <c r="C46" s="41"/>
      <c r="D46" s="196"/>
      <c r="E46" s="41"/>
      <c r="F46" s="42"/>
      <c r="G46" s="269"/>
    </row>
    <row r="47" spans="1:7" x14ac:dyDescent="0.3">
      <c r="A47" s="303"/>
      <c r="B47" s="58" t="s">
        <v>49</v>
      </c>
      <c r="C47" s="41"/>
      <c r="D47" s="196"/>
      <c r="E47" s="41"/>
      <c r="F47" s="42"/>
      <c r="G47" s="269"/>
    </row>
    <row r="48" spans="1:7" x14ac:dyDescent="0.3">
      <c r="A48" s="303"/>
      <c r="B48" s="40" t="s">
        <v>50</v>
      </c>
      <c r="C48" s="41"/>
      <c r="D48" s="196"/>
      <c r="E48" s="41"/>
      <c r="F48" s="42"/>
      <c r="G48" s="269"/>
    </row>
    <row r="49" spans="1:16" x14ac:dyDescent="0.3">
      <c r="A49" s="303"/>
      <c r="B49" s="40" t="s">
        <v>51</v>
      </c>
      <c r="C49" s="41"/>
      <c r="D49" s="196"/>
      <c r="E49" s="41"/>
      <c r="F49" s="42"/>
      <c r="G49" s="269"/>
    </row>
    <row r="50" spans="1:16" x14ac:dyDescent="0.3">
      <c r="A50" s="303"/>
      <c r="B50" s="40" t="s">
        <v>52</v>
      </c>
      <c r="C50" s="41"/>
      <c r="D50" s="196"/>
      <c r="E50" s="41"/>
      <c r="F50" s="42"/>
      <c r="G50" s="269"/>
    </row>
    <row r="51" spans="1:16" x14ac:dyDescent="0.3">
      <c r="A51" s="303"/>
      <c r="B51" s="40" t="s">
        <v>53</v>
      </c>
      <c r="C51" s="41"/>
      <c r="D51" s="196"/>
      <c r="E51" s="41"/>
      <c r="F51" s="42"/>
      <c r="G51" s="269"/>
    </row>
    <row r="52" spans="1:16" x14ac:dyDescent="0.3">
      <c r="A52" s="303"/>
      <c r="B52" s="40" t="s">
        <v>54</v>
      </c>
      <c r="C52" s="41"/>
      <c r="D52" s="196"/>
      <c r="E52" s="41"/>
      <c r="F52" s="42"/>
      <c r="G52" s="269"/>
    </row>
    <row r="53" spans="1:16" x14ac:dyDescent="0.3">
      <c r="A53" s="303"/>
      <c r="B53" s="40" t="s">
        <v>55</v>
      </c>
      <c r="C53" s="41"/>
      <c r="D53" s="196"/>
      <c r="E53" s="41"/>
      <c r="F53" s="42"/>
      <c r="G53" s="269"/>
    </row>
    <row r="54" spans="1:16" x14ac:dyDescent="0.3">
      <c r="A54" s="303"/>
      <c r="B54" s="40" t="s">
        <v>56</v>
      </c>
      <c r="C54" s="41"/>
      <c r="D54" s="196"/>
      <c r="E54" s="41"/>
      <c r="F54" s="42"/>
      <c r="G54" s="269"/>
    </row>
    <row r="55" spans="1:16" x14ac:dyDescent="0.3">
      <c r="A55" s="303"/>
      <c r="B55" s="40" t="s">
        <v>57</v>
      </c>
      <c r="C55" s="41"/>
      <c r="D55" s="196"/>
      <c r="E55" s="41"/>
      <c r="F55" s="42"/>
      <c r="G55" s="269"/>
    </row>
    <row r="56" spans="1:16" x14ac:dyDescent="0.3">
      <c r="A56" s="303"/>
      <c r="B56" s="40" t="s">
        <v>58</v>
      </c>
      <c r="C56" s="41"/>
      <c r="D56" s="196"/>
      <c r="E56" s="41"/>
      <c r="F56" s="42"/>
      <c r="G56" s="269"/>
    </row>
    <row r="57" spans="1:16" x14ac:dyDescent="0.3">
      <c r="A57" s="303"/>
      <c r="B57" s="40" t="s">
        <v>59</v>
      </c>
      <c r="C57" s="41"/>
      <c r="D57" s="196"/>
      <c r="E57" s="41"/>
      <c r="F57" s="42"/>
      <c r="G57" s="269"/>
    </row>
    <row r="58" spans="1:16" ht="63" x14ac:dyDescent="0.3">
      <c r="A58" s="303"/>
      <c r="B58" s="40" t="s">
        <v>60</v>
      </c>
      <c r="C58" s="41"/>
      <c r="D58" s="196"/>
      <c r="E58" s="41"/>
      <c r="F58" s="42"/>
      <c r="G58" s="269"/>
    </row>
    <row r="59" spans="1:16" x14ac:dyDescent="0.3">
      <c r="A59" s="303"/>
      <c r="B59" s="40" t="s">
        <v>61</v>
      </c>
      <c r="C59" s="41"/>
      <c r="D59" s="196"/>
      <c r="E59" s="41"/>
      <c r="F59" s="42"/>
      <c r="G59" s="269"/>
    </row>
    <row r="60" spans="1:16" x14ac:dyDescent="0.3">
      <c r="A60" s="303"/>
      <c r="B60" s="40" t="s">
        <v>62</v>
      </c>
      <c r="C60" s="41"/>
      <c r="D60" s="196"/>
      <c r="E60" s="41"/>
      <c r="F60" s="42"/>
      <c r="G60" s="269"/>
    </row>
    <row r="61" spans="1:16" s="60" customFormat="1" x14ac:dyDescent="0.3">
      <c r="A61" s="126">
        <v>3</v>
      </c>
      <c r="B61" s="50" t="s">
        <v>293</v>
      </c>
      <c r="C61" s="51" t="s">
        <v>165</v>
      </c>
      <c r="D61" s="51" t="s">
        <v>65</v>
      </c>
      <c r="E61" s="51">
        <v>1</v>
      </c>
      <c r="F61" s="59">
        <v>26595412.800000008</v>
      </c>
      <c r="G61" s="272">
        <f>F61*E61</f>
        <v>26595412.800000008</v>
      </c>
      <c r="H61" s="24"/>
      <c r="I61" s="24"/>
      <c r="J61" s="24"/>
      <c r="K61" s="24"/>
      <c r="L61" s="24"/>
      <c r="M61" s="24"/>
      <c r="N61" s="24"/>
      <c r="O61" s="24"/>
      <c r="P61" s="24"/>
    </row>
    <row r="62" spans="1:16" x14ac:dyDescent="0.3">
      <c r="A62" s="304"/>
      <c r="B62" s="62" t="s">
        <v>154</v>
      </c>
      <c r="C62" s="36"/>
      <c r="D62" s="208"/>
      <c r="E62" s="36"/>
      <c r="F62" s="37"/>
      <c r="G62" s="268"/>
    </row>
    <row r="63" spans="1:16" x14ac:dyDescent="0.3">
      <c r="A63" s="301"/>
      <c r="B63" s="56" t="s">
        <v>155</v>
      </c>
      <c r="C63" s="41"/>
      <c r="D63" s="196"/>
      <c r="E63" s="41"/>
      <c r="F63" s="42"/>
      <c r="G63" s="269"/>
    </row>
    <row r="64" spans="1:16" x14ac:dyDescent="0.3">
      <c r="A64" s="301"/>
      <c r="B64" s="56" t="s">
        <v>156</v>
      </c>
      <c r="C64" s="41"/>
      <c r="D64" s="196"/>
      <c r="E64" s="41"/>
      <c r="F64" s="42"/>
      <c r="G64" s="269"/>
    </row>
    <row r="65" spans="1:7" x14ac:dyDescent="0.3">
      <c r="A65" s="301"/>
      <c r="B65" s="56" t="s">
        <v>157</v>
      </c>
      <c r="C65" s="41"/>
      <c r="D65" s="196"/>
      <c r="E65" s="41"/>
      <c r="F65" s="42"/>
      <c r="G65" s="269"/>
    </row>
    <row r="66" spans="1:7" x14ac:dyDescent="0.3">
      <c r="A66" s="301"/>
      <c r="B66" s="63" t="s">
        <v>158</v>
      </c>
      <c r="C66" s="41"/>
      <c r="D66" s="196"/>
      <c r="E66" s="41"/>
      <c r="F66" s="42"/>
      <c r="G66" s="269"/>
    </row>
    <row r="67" spans="1:7" x14ac:dyDescent="0.3">
      <c r="A67" s="301"/>
      <c r="B67" s="56" t="s">
        <v>159</v>
      </c>
      <c r="C67" s="41"/>
      <c r="D67" s="196"/>
      <c r="E67" s="41"/>
      <c r="F67" s="42"/>
      <c r="G67" s="269"/>
    </row>
    <row r="68" spans="1:7" x14ac:dyDescent="0.3">
      <c r="A68" s="301"/>
      <c r="B68" s="56" t="s">
        <v>160</v>
      </c>
      <c r="C68" s="41"/>
      <c r="D68" s="196"/>
      <c r="E68" s="41"/>
      <c r="F68" s="42"/>
      <c r="G68" s="269"/>
    </row>
    <row r="69" spans="1:7" x14ac:dyDescent="0.3">
      <c r="A69" s="301"/>
      <c r="B69" s="56" t="s">
        <v>161</v>
      </c>
      <c r="C69" s="41"/>
      <c r="D69" s="196"/>
      <c r="E69" s="41"/>
      <c r="F69" s="42"/>
      <c r="G69" s="269"/>
    </row>
    <row r="70" spans="1:7" x14ac:dyDescent="0.3">
      <c r="A70" s="301"/>
      <c r="B70" s="56" t="s">
        <v>162</v>
      </c>
      <c r="C70" s="41"/>
      <c r="D70" s="196"/>
      <c r="E70" s="41"/>
      <c r="F70" s="42"/>
      <c r="G70" s="269"/>
    </row>
    <row r="71" spans="1:7" x14ac:dyDescent="0.3">
      <c r="A71" s="301"/>
      <c r="B71" s="64" t="s">
        <v>163</v>
      </c>
      <c r="C71" s="41"/>
      <c r="D71" s="196"/>
      <c r="E71" s="41"/>
      <c r="F71" s="42"/>
      <c r="G71" s="269"/>
    </row>
    <row r="72" spans="1:7" x14ac:dyDescent="0.3">
      <c r="A72" s="302"/>
      <c r="B72" s="65" t="s">
        <v>164</v>
      </c>
      <c r="C72" s="47"/>
      <c r="D72" s="209"/>
      <c r="E72" s="47"/>
      <c r="F72" s="48"/>
      <c r="G72" s="270"/>
    </row>
    <row r="73" spans="1:7" x14ac:dyDescent="0.3">
      <c r="A73" s="305">
        <v>4</v>
      </c>
      <c r="B73" s="66" t="s">
        <v>66</v>
      </c>
      <c r="C73" s="51" t="s">
        <v>165</v>
      </c>
      <c r="D73" s="51" t="s">
        <v>185</v>
      </c>
      <c r="E73" s="51">
        <v>1</v>
      </c>
      <c r="F73" s="59">
        <v>167475000.00000003</v>
      </c>
      <c r="G73" s="272">
        <f>F73*E73</f>
        <v>167475000.00000003</v>
      </c>
    </row>
    <row r="74" spans="1:7" x14ac:dyDescent="0.3">
      <c r="A74" s="306"/>
      <c r="B74" s="68" t="s">
        <v>187</v>
      </c>
      <c r="C74" s="67"/>
      <c r="D74" s="67"/>
      <c r="E74" s="67"/>
      <c r="F74" s="69"/>
      <c r="G74" s="273"/>
    </row>
    <row r="75" spans="1:7" x14ac:dyDescent="0.3">
      <c r="A75" s="307"/>
      <c r="B75" s="71" t="s">
        <v>188</v>
      </c>
      <c r="C75" s="70"/>
      <c r="D75" s="70"/>
      <c r="E75" s="70"/>
      <c r="F75" s="72"/>
      <c r="G75" s="274"/>
    </row>
    <row r="76" spans="1:7" x14ac:dyDescent="0.3">
      <c r="A76" s="301"/>
      <c r="B76" s="10" t="s">
        <v>67</v>
      </c>
      <c r="C76" s="41"/>
      <c r="D76" s="196"/>
      <c r="E76" s="41"/>
      <c r="F76" s="42"/>
      <c r="G76" s="269"/>
    </row>
    <row r="77" spans="1:7" x14ac:dyDescent="0.3">
      <c r="A77" s="301"/>
      <c r="B77" s="10" t="s">
        <v>68</v>
      </c>
      <c r="C77" s="41"/>
      <c r="D77" s="196"/>
      <c r="E77" s="41"/>
      <c r="F77" s="42"/>
      <c r="G77" s="269"/>
    </row>
    <row r="78" spans="1:7" x14ac:dyDescent="0.3">
      <c r="A78" s="301"/>
      <c r="B78" s="10" t="s">
        <v>69</v>
      </c>
      <c r="C78" s="41"/>
      <c r="D78" s="196"/>
      <c r="E78" s="41"/>
      <c r="F78" s="42"/>
      <c r="G78" s="269"/>
    </row>
    <row r="79" spans="1:7" ht="36" x14ac:dyDescent="0.3">
      <c r="A79" s="301"/>
      <c r="B79" s="10" t="s">
        <v>294</v>
      </c>
      <c r="C79" s="41"/>
      <c r="D79" s="196"/>
      <c r="E79" s="41"/>
      <c r="F79" s="42"/>
      <c r="G79" s="269"/>
    </row>
    <row r="80" spans="1:7" x14ac:dyDescent="0.3">
      <c r="A80" s="301"/>
      <c r="B80" s="10" t="s">
        <v>70</v>
      </c>
      <c r="C80" s="41"/>
      <c r="D80" s="196"/>
      <c r="E80" s="41"/>
      <c r="F80" s="42"/>
      <c r="G80" s="269"/>
    </row>
    <row r="81" spans="1:7" x14ac:dyDescent="0.3">
      <c r="A81" s="301"/>
      <c r="B81" s="10" t="s">
        <v>71</v>
      </c>
      <c r="C81" s="41"/>
      <c r="D81" s="196"/>
      <c r="E81" s="41"/>
      <c r="F81" s="42"/>
      <c r="G81" s="269"/>
    </row>
    <row r="82" spans="1:7" x14ac:dyDescent="0.3">
      <c r="A82" s="301"/>
      <c r="B82" s="10" t="s">
        <v>72</v>
      </c>
      <c r="C82" s="41"/>
      <c r="D82" s="196"/>
      <c r="E82" s="41"/>
      <c r="F82" s="42"/>
      <c r="G82" s="269"/>
    </row>
    <row r="83" spans="1:7" x14ac:dyDescent="0.3">
      <c r="A83" s="301"/>
      <c r="B83" s="10" t="s">
        <v>73</v>
      </c>
      <c r="C83" s="41"/>
      <c r="D83" s="196"/>
      <c r="E83" s="41"/>
      <c r="F83" s="42"/>
      <c r="G83" s="269"/>
    </row>
    <row r="84" spans="1:7" x14ac:dyDescent="0.3">
      <c r="A84" s="301"/>
      <c r="B84" s="10" t="s">
        <v>74</v>
      </c>
      <c r="C84" s="41"/>
      <c r="D84" s="196"/>
      <c r="E84" s="41"/>
      <c r="F84" s="42"/>
      <c r="G84" s="269"/>
    </row>
    <row r="85" spans="1:7" x14ac:dyDescent="0.3">
      <c r="A85" s="301"/>
      <c r="B85" s="10" t="s">
        <v>75</v>
      </c>
      <c r="C85" s="41"/>
      <c r="D85" s="196"/>
      <c r="E85" s="41"/>
      <c r="F85" s="42"/>
      <c r="G85" s="269"/>
    </row>
    <row r="86" spans="1:7" x14ac:dyDescent="0.3">
      <c r="A86" s="301"/>
      <c r="B86" s="10" t="s">
        <v>76</v>
      </c>
      <c r="C86" s="41"/>
      <c r="D86" s="196"/>
      <c r="E86" s="41"/>
      <c r="F86" s="42"/>
      <c r="G86" s="269"/>
    </row>
    <row r="87" spans="1:7" x14ac:dyDescent="0.3">
      <c r="A87" s="301"/>
      <c r="B87" s="10" t="s">
        <v>77</v>
      </c>
      <c r="C87" s="41"/>
      <c r="D87" s="196"/>
      <c r="E87" s="41"/>
      <c r="F87" s="42"/>
      <c r="G87" s="269"/>
    </row>
    <row r="88" spans="1:7" x14ac:dyDescent="0.3">
      <c r="A88" s="301"/>
      <c r="B88" s="10" t="s">
        <v>78</v>
      </c>
      <c r="C88" s="41"/>
      <c r="D88" s="196"/>
      <c r="E88" s="41"/>
      <c r="F88" s="42"/>
      <c r="G88" s="269"/>
    </row>
    <row r="89" spans="1:7" x14ac:dyDescent="0.3">
      <c r="A89" s="301"/>
      <c r="B89" s="10" t="s">
        <v>79</v>
      </c>
      <c r="C89" s="41"/>
      <c r="D89" s="196"/>
      <c r="E89" s="41"/>
      <c r="F89" s="42"/>
      <c r="G89" s="269"/>
    </row>
    <row r="90" spans="1:7" x14ac:dyDescent="0.3">
      <c r="A90" s="301"/>
      <c r="B90" s="10" t="s">
        <v>80</v>
      </c>
      <c r="C90" s="41"/>
      <c r="D90" s="196"/>
      <c r="E90" s="41"/>
      <c r="F90" s="42"/>
      <c r="G90" s="269"/>
    </row>
    <row r="91" spans="1:7" x14ac:dyDescent="0.3">
      <c r="A91" s="301"/>
      <c r="B91" s="10" t="s">
        <v>81</v>
      </c>
      <c r="C91" s="41"/>
      <c r="D91" s="196"/>
      <c r="E91" s="41"/>
      <c r="F91" s="42"/>
      <c r="G91" s="269"/>
    </row>
    <row r="92" spans="1:7" x14ac:dyDescent="0.3">
      <c r="A92" s="301"/>
      <c r="B92" s="10" t="s">
        <v>82</v>
      </c>
      <c r="C92" s="41"/>
      <c r="D92" s="196"/>
      <c r="E92" s="41"/>
      <c r="F92" s="42"/>
      <c r="G92" s="269"/>
    </row>
    <row r="93" spans="1:7" x14ac:dyDescent="0.3">
      <c r="A93" s="301"/>
      <c r="B93" s="10" t="s">
        <v>83</v>
      </c>
      <c r="C93" s="41"/>
      <c r="D93" s="196"/>
      <c r="E93" s="41"/>
      <c r="F93" s="42"/>
      <c r="G93" s="269"/>
    </row>
    <row r="94" spans="1:7" ht="19.5" x14ac:dyDescent="0.3">
      <c r="A94" s="301"/>
      <c r="B94" s="10" t="s">
        <v>295</v>
      </c>
      <c r="C94" s="41"/>
      <c r="D94" s="196"/>
      <c r="E94" s="41"/>
      <c r="F94" s="42"/>
      <c r="G94" s="269"/>
    </row>
    <row r="95" spans="1:7" x14ac:dyDescent="0.3">
      <c r="A95" s="301"/>
      <c r="B95" s="10" t="s">
        <v>84</v>
      </c>
      <c r="C95" s="41"/>
      <c r="D95" s="196"/>
      <c r="E95" s="41"/>
      <c r="F95" s="42"/>
      <c r="G95" s="269"/>
    </row>
    <row r="96" spans="1:7" x14ac:dyDescent="0.3">
      <c r="A96" s="301"/>
      <c r="B96" s="10" t="s">
        <v>85</v>
      </c>
      <c r="C96" s="41"/>
      <c r="D96" s="196"/>
      <c r="E96" s="41"/>
      <c r="F96" s="42"/>
      <c r="G96" s="269"/>
    </row>
    <row r="97" spans="1:7" ht="36" x14ac:dyDescent="0.3">
      <c r="A97" s="301"/>
      <c r="B97" s="10" t="s">
        <v>296</v>
      </c>
      <c r="C97" s="41"/>
      <c r="D97" s="196"/>
      <c r="E97" s="41"/>
      <c r="F97" s="42"/>
      <c r="G97" s="269"/>
    </row>
    <row r="98" spans="1:7" ht="36" x14ac:dyDescent="0.3">
      <c r="A98" s="301"/>
      <c r="B98" s="10" t="s">
        <v>297</v>
      </c>
      <c r="C98" s="41"/>
      <c r="D98" s="196"/>
      <c r="E98" s="41"/>
      <c r="F98" s="42"/>
      <c r="G98" s="269"/>
    </row>
    <row r="99" spans="1:7" ht="31.5" x14ac:dyDescent="0.3">
      <c r="A99" s="301"/>
      <c r="B99" s="10" t="s">
        <v>86</v>
      </c>
      <c r="C99" s="41"/>
      <c r="D99" s="196"/>
      <c r="E99" s="41"/>
      <c r="F99" s="42"/>
      <c r="G99" s="269"/>
    </row>
    <row r="100" spans="1:7" x14ac:dyDescent="0.3">
      <c r="A100" s="301"/>
      <c r="B100" s="10" t="s">
        <v>87</v>
      </c>
      <c r="C100" s="41"/>
      <c r="D100" s="196"/>
      <c r="E100" s="41"/>
      <c r="F100" s="42"/>
      <c r="G100" s="269"/>
    </row>
    <row r="101" spans="1:7" x14ac:dyDescent="0.3">
      <c r="A101" s="301"/>
      <c r="B101" s="10" t="s">
        <v>88</v>
      </c>
      <c r="C101" s="41"/>
      <c r="D101" s="196"/>
      <c r="E101" s="41"/>
      <c r="F101" s="42"/>
      <c r="G101" s="269"/>
    </row>
    <row r="102" spans="1:7" x14ac:dyDescent="0.3">
      <c r="A102" s="301"/>
      <c r="B102" s="10" t="s">
        <v>89</v>
      </c>
      <c r="C102" s="41"/>
      <c r="D102" s="196"/>
      <c r="E102" s="41"/>
      <c r="F102" s="42"/>
      <c r="G102" s="269"/>
    </row>
    <row r="103" spans="1:7" x14ac:dyDescent="0.3">
      <c r="A103" s="301"/>
      <c r="B103" s="10" t="s">
        <v>90</v>
      </c>
      <c r="C103" s="41"/>
      <c r="D103" s="196"/>
      <c r="E103" s="41"/>
      <c r="F103" s="42"/>
      <c r="G103" s="269"/>
    </row>
    <row r="104" spans="1:7" x14ac:dyDescent="0.3">
      <c r="A104" s="301"/>
      <c r="B104" s="10" t="s">
        <v>91</v>
      </c>
      <c r="C104" s="41"/>
      <c r="D104" s="196"/>
      <c r="E104" s="41"/>
      <c r="F104" s="42"/>
      <c r="G104" s="269"/>
    </row>
    <row r="105" spans="1:7" x14ac:dyDescent="0.3">
      <c r="A105" s="301"/>
      <c r="B105" s="10" t="s">
        <v>92</v>
      </c>
      <c r="C105" s="41"/>
      <c r="D105" s="196"/>
      <c r="E105" s="41"/>
      <c r="F105" s="42"/>
      <c r="G105" s="269"/>
    </row>
    <row r="106" spans="1:7" x14ac:dyDescent="0.3">
      <c r="A106" s="301"/>
      <c r="B106" s="10" t="s">
        <v>93</v>
      </c>
      <c r="C106" s="41"/>
      <c r="D106" s="196"/>
      <c r="E106" s="41"/>
      <c r="F106" s="42"/>
      <c r="G106" s="269"/>
    </row>
    <row r="107" spans="1:7" x14ac:dyDescent="0.3">
      <c r="A107" s="301"/>
      <c r="B107" s="10" t="s">
        <v>94</v>
      </c>
      <c r="C107" s="41"/>
      <c r="D107" s="196"/>
      <c r="E107" s="41"/>
      <c r="F107" s="42"/>
      <c r="G107" s="269"/>
    </row>
    <row r="108" spans="1:7" x14ac:dyDescent="0.3">
      <c r="A108" s="301"/>
      <c r="B108" s="10" t="s">
        <v>95</v>
      </c>
      <c r="C108" s="41"/>
      <c r="D108" s="196"/>
      <c r="E108" s="41"/>
      <c r="F108" s="42"/>
      <c r="G108" s="269"/>
    </row>
    <row r="109" spans="1:7" x14ac:dyDescent="0.3">
      <c r="A109" s="301"/>
      <c r="B109" s="10" t="s">
        <v>96</v>
      </c>
      <c r="C109" s="41"/>
      <c r="D109" s="196"/>
      <c r="E109" s="41"/>
      <c r="F109" s="42"/>
      <c r="G109" s="269"/>
    </row>
    <row r="110" spans="1:7" x14ac:dyDescent="0.3">
      <c r="A110" s="301"/>
      <c r="B110" s="10" t="s">
        <v>97</v>
      </c>
      <c r="C110" s="41"/>
      <c r="D110" s="196"/>
      <c r="E110" s="41"/>
      <c r="F110" s="42"/>
      <c r="G110" s="269"/>
    </row>
    <row r="111" spans="1:7" x14ac:dyDescent="0.3">
      <c r="A111" s="301"/>
      <c r="B111" s="10" t="s">
        <v>98</v>
      </c>
      <c r="C111" s="41"/>
      <c r="D111" s="196"/>
      <c r="E111" s="41"/>
      <c r="F111" s="42"/>
      <c r="G111" s="269"/>
    </row>
    <row r="112" spans="1:7" x14ac:dyDescent="0.3">
      <c r="A112" s="301"/>
      <c r="B112" s="10" t="s">
        <v>99</v>
      </c>
      <c r="C112" s="41"/>
      <c r="D112" s="196"/>
      <c r="E112" s="41"/>
      <c r="F112" s="42"/>
      <c r="G112" s="269"/>
    </row>
    <row r="113" spans="1:16" x14ac:dyDescent="0.3">
      <c r="A113" s="301"/>
      <c r="B113" s="10" t="s">
        <v>100</v>
      </c>
      <c r="C113" s="41"/>
      <c r="D113" s="196"/>
      <c r="E113" s="41"/>
      <c r="F113" s="42"/>
      <c r="G113" s="269"/>
    </row>
    <row r="114" spans="1:16" x14ac:dyDescent="0.3">
      <c r="A114" s="301"/>
      <c r="B114" s="10" t="s">
        <v>101</v>
      </c>
      <c r="C114" s="41"/>
      <c r="D114" s="196"/>
      <c r="E114" s="41"/>
      <c r="F114" s="42"/>
      <c r="G114" s="269"/>
    </row>
    <row r="115" spans="1:16" x14ac:dyDescent="0.3">
      <c r="A115" s="301"/>
      <c r="B115" s="10" t="s">
        <v>102</v>
      </c>
      <c r="C115" s="41"/>
      <c r="D115" s="196"/>
      <c r="E115" s="41"/>
      <c r="F115" s="42"/>
      <c r="G115" s="269"/>
    </row>
    <row r="116" spans="1:16" x14ac:dyDescent="0.3">
      <c r="A116" s="302"/>
      <c r="B116" s="12" t="s">
        <v>103</v>
      </c>
      <c r="C116" s="47"/>
      <c r="D116" s="209"/>
      <c r="E116" s="47"/>
      <c r="F116" s="48"/>
      <c r="G116" s="270"/>
    </row>
    <row r="117" spans="1:16" x14ac:dyDescent="0.3">
      <c r="A117" s="308"/>
      <c r="B117" s="232" t="s">
        <v>458</v>
      </c>
      <c r="C117" s="231"/>
      <c r="D117" s="105"/>
      <c r="E117" s="231"/>
      <c r="F117" s="101"/>
      <c r="G117" s="275">
        <f>+G73+G61+G35+G6</f>
        <v>838450590.17500007</v>
      </c>
    </row>
    <row r="118" spans="1:16" x14ac:dyDescent="0.3">
      <c r="A118" s="308"/>
      <c r="B118" s="233" t="s">
        <v>459</v>
      </c>
      <c r="C118" s="231"/>
      <c r="D118" s="105"/>
      <c r="E118" s="231"/>
      <c r="F118" s="101"/>
      <c r="G118" s="275"/>
    </row>
    <row r="119" spans="1:16" ht="31.5" x14ac:dyDescent="0.3">
      <c r="A119" s="309">
        <v>1</v>
      </c>
      <c r="B119" s="103" t="s">
        <v>304</v>
      </c>
      <c r="C119" s="34"/>
      <c r="D119" s="34" t="s">
        <v>37</v>
      </c>
      <c r="E119" s="34">
        <v>1</v>
      </c>
      <c r="F119" s="185">
        <v>1250000000</v>
      </c>
      <c r="G119" s="185">
        <f>F119*E119</f>
        <v>1250000000</v>
      </c>
    </row>
    <row r="120" spans="1:16" x14ac:dyDescent="0.3">
      <c r="A120" s="120">
        <v>2</v>
      </c>
      <c r="B120" s="121" t="s">
        <v>305</v>
      </c>
      <c r="C120" s="102"/>
      <c r="D120" s="102" t="s">
        <v>65</v>
      </c>
      <c r="E120" s="102">
        <v>1</v>
      </c>
      <c r="F120" s="186">
        <v>215000000</v>
      </c>
      <c r="G120" s="276">
        <f>F120*E120</f>
        <v>215000000</v>
      </c>
    </row>
    <row r="121" spans="1:16" s="60" customFormat="1" ht="29.25" customHeight="1" x14ac:dyDescent="0.3">
      <c r="A121" s="120">
        <v>3</v>
      </c>
      <c r="B121" s="121" t="s">
        <v>306</v>
      </c>
      <c r="C121" s="102"/>
      <c r="D121" s="102" t="s">
        <v>65</v>
      </c>
      <c r="E121" s="102">
        <v>1</v>
      </c>
      <c r="F121" s="187">
        <v>950000000</v>
      </c>
      <c r="G121" s="277">
        <f>F121*E121</f>
        <v>950000000</v>
      </c>
      <c r="H121" s="24"/>
      <c r="I121" s="24"/>
      <c r="J121" s="24"/>
      <c r="K121" s="24"/>
      <c r="L121" s="24"/>
      <c r="M121" s="24"/>
      <c r="N121" s="24"/>
      <c r="O121" s="24"/>
      <c r="P121" s="24"/>
    </row>
    <row r="122" spans="1:16" x14ac:dyDescent="0.3">
      <c r="A122" s="310">
        <v>4</v>
      </c>
      <c r="B122" s="116" t="s">
        <v>307</v>
      </c>
      <c r="C122" s="102"/>
      <c r="D122" s="102" t="s">
        <v>65</v>
      </c>
      <c r="E122" s="102">
        <v>1</v>
      </c>
      <c r="F122" s="187">
        <v>225000000</v>
      </c>
      <c r="G122" s="277">
        <f>F122*E122</f>
        <v>225000000</v>
      </c>
    </row>
    <row r="123" spans="1:16" ht="31.5" x14ac:dyDescent="0.3">
      <c r="A123" s="311">
        <v>5</v>
      </c>
      <c r="B123" s="99" t="s">
        <v>308</v>
      </c>
      <c r="C123" s="231"/>
      <c r="D123" s="105" t="s">
        <v>65</v>
      </c>
      <c r="E123" s="105">
        <v>1</v>
      </c>
      <c r="F123" s="187">
        <v>1400000000</v>
      </c>
      <c r="G123" s="278">
        <f>+E123*F123</f>
        <v>1400000000</v>
      </c>
    </row>
    <row r="124" spans="1:16" x14ac:dyDescent="0.3">
      <c r="A124" s="311">
        <f>+A123+1</f>
        <v>6</v>
      </c>
      <c r="B124" s="99" t="s">
        <v>309</v>
      </c>
      <c r="C124" s="231"/>
      <c r="D124" s="105" t="s">
        <v>65</v>
      </c>
      <c r="E124" s="105">
        <v>1</v>
      </c>
      <c r="F124" s="187">
        <v>158000000</v>
      </c>
      <c r="G124" s="279">
        <f>+E124*F124</f>
        <v>158000000</v>
      </c>
    </row>
    <row r="125" spans="1:16" ht="30" customHeight="1" x14ac:dyDescent="0.3">
      <c r="A125" s="311">
        <f t="shared" ref="A125:A128" si="0">+A124+1</f>
        <v>7</v>
      </c>
      <c r="B125" s="99" t="s">
        <v>310</v>
      </c>
      <c r="C125" s="231"/>
      <c r="D125" s="105" t="s">
        <v>65</v>
      </c>
      <c r="E125" s="105">
        <v>1</v>
      </c>
      <c r="F125" s="187">
        <v>870000000</v>
      </c>
      <c r="G125" s="279">
        <f t="shared" ref="G125:G128" si="1">+E125*F125</f>
        <v>870000000</v>
      </c>
    </row>
    <row r="126" spans="1:16" x14ac:dyDescent="0.3">
      <c r="A126" s="311">
        <f t="shared" si="0"/>
        <v>8</v>
      </c>
      <c r="B126" s="99" t="s">
        <v>311</v>
      </c>
      <c r="C126" s="231"/>
      <c r="D126" s="105" t="s">
        <v>65</v>
      </c>
      <c r="E126" s="105">
        <v>4</v>
      </c>
      <c r="F126" s="187">
        <v>350000000</v>
      </c>
      <c r="G126" s="279">
        <f t="shared" si="1"/>
        <v>1400000000</v>
      </c>
    </row>
    <row r="127" spans="1:16" ht="38.25" customHeight="1" x14ac:dyDescent="0.3">
      <c r="A127" s="311">
        <f t="shared" si="0"/>
        <v>9</v>
      </c>
      <c r="B127" s="99" t="s">
        <v>312</v>
      </c>
      <c r="C127" s="231"/>
      <c r="D127" s="105" t="s">
        <v>65</v>
      </c>
      <c r="E127" s="105">
        <v>1</v>
      </c>
      <c r="F127" s="187">
        <v>1800000000</v>
      </c>
      <c r="G127" s="279">
        <f t="shared" si="1"/>
        <v>1800000000</v>
      </c>
    </row>
    <row r="128" spans="1:16" x14ac:dyDescent="0.3">
      <c r="A128" s="311">
        <f t="shared" si="0"/>
        <v>10</v>
      </c>
      <c r="B128" s="99" t="s">
        <v>313</v>
      </c>
      <c r="C128" s="231"/>
      <c r="D128" s="105" t="s">
        <v>65</v>
      </c>
      <c r="E128" s="105">
        <v>1</v>
      </c>
      <c r="F128" s="187">
        <v>1300000000</v>
      </c>
      <c r="G128" s="279">
        <f t="shared" si="1"/>
        <v>1300000000</v>
      </c>
    </row>
    <row r="129" spans="1:15" x14ac:dyDescent="0.3">
      <c r="A129" s="311"/>
      <c r="B129" s="232" t="s">
        <v>460</v>
      </c>
      <c r="C129" s="231"/>
      <c r="D129" s="105"/>
      <c r="E129" s="105"/>
      <c r="F129" s="187"/>
      <c r="G129" s="275">
        <f>+SUM(G119:G128)</f>
        <v>9568000000</v>
      </c>
    </row>
    <row r="130" spans="1:15" x14ac:dyDescent="0.3">
      <c r="A130" s="311"/>
      <c r="B130" s="233" t="s">
        <v>461</v>
      </c>
      <c r="C130" s="231"/>
      <c r="D130" s="105"/>
      <c r="E130" s="105"/>
      <c r="F130" s="187"/>
      <c r="G130" s="279"/>
    </row>
    <row r="131" spans="1:15" ht="24" customHeight="1" x14ac:dyDescent="0.3">
      <c r="A131" s="309">
        <v>1</v>
      </c>
      <c r="B131" s="103" t="s">
        <v>430</v>
      </c>
      <c r="C131" s="34"/>
      <c r="D131" s="34" t="s">
        <v>37</v>
      </c>
      <c r="E131" s="34">
        <v>4</v>
      </c>
      <c r="F131" s="185">
        <v>250000000</v>
      </c>
      <c r="G131" s="185">
        <f>F131*E131</f>
        <v>1000000000</v>
      </c>
    </row>
    <row r="132" spans="1:15" ht="24" customHeight="1" x14ac:dyDescent="0.3">
      <c r="A132" s="120">
        <v>2</v>
      </c>
      <c r="B132" s="121" t="s">
        <v>431</v>
      </c>
      <c r="C132" s="102"/>
      <c r="D132" s="102" t="s">
        <v>65</v>
      </c>
      <c r="E132" s="102">
        <v>4</v>
      </c>
      <c r="F132" s="186">
        <v>192000000</v>
      </c>
      <c r="G132" s="276">
        <f>F132*E132</f>
        <v>768000000</v>
      </c>
    </row>
    <row r="133" spans="1:15" s="60" customFormat="1" ht="24" customHeight="1" x14ac:dyDescent="0.3">
      <c r="A133" s="120">
        <v>3</v>
      </c>
      <c r="B133" s="121" t="s">
        <v>432</v>
      </c>
      <c r="C133" s="102"/>
      <c r="D133" s="102" t="s">
        <v>65</v>
      </c>
      <c r="E133" s="102">
        <v>4</v>
      </c>
      <c r="F133" s="187">
        <v>210000000</v>
      </c>
      <c r="G133" s="277">
        <f>F133*E133</f>
        <v>840000000</v>
      </c>
      <c r="H133" s="24"/>
      <c r="I133" s="24"/>
      <c r="J133" s="24"/>
      <c r="K133" s="24"/>
      <c r="L133" s="24"/>
      <c r="M133" s="24"/>
      <c r="N133" s="24"/>
      <c r="O133" s="24"/>
    </row>
    <row r="134" spans="1:15" ht="24" customHeight="1" x14ac:dyDescent="0.3">
      <c r="A134" s="310">
        <v>4</v>
      </c>
      <c r="B134" s="116" t="s">
        <v>433</v>
      </c>
      <c r="C134" s="102"/>
      <c r="D134" s="102" t="s">
        <v>65</v>
      </c>
      <c r="E134" s="102">
        <v>2</v>
      </c>
      <c r="F134" s="187">
        <v>176000000</v>
      </c>
      <c r="G134" s="277">
        <f>F134*E134</f>
        <v>352000000</v>
      </c>
    </row>
    <row r="135" spans="1:15" ht="24" customHeight="1" x14ac:dyDescent="0.3">
      <c r="A135" s="311">
        <v>5</v>
      </c>
      <c r="B135" s="135" t="s">
        <v>434</v>
      </c>
      <c r="C135" s="257"/>
      <c r="D135" s="105" t="s">
        <v>65</v>
      </c>
      <c r="E135" s="105">
        <v>2</v>
      </c>
      <c r="F135" s="187">
        <v>1168000000</v>
      </c>
      <c r="G135" s="279">
        <f>+E135*F135</f>
        <v>2336000000</v>
      </c>
    </row>
    <row r="136" spans="1:15" ht="24" customHeight="1" x14ac:dyDescent="0.3">
      <c r="A136" s="311">
        <f>+A135+1</f>
        <v>6</v>
      </c>
      <c r="B136" s="136" t="s">
        <v>435</v>
      </c>
      <c r="C136" s="257"/>
      <c r="D136" s="105" t="s">
        <v>65</v>
      </c>
      <c r="E136" s="105">
        <v>1</v>
      </c>
      <c r="F136" s="187">
        <v>310000000</v>
      </c>
      <c r="G136" s="279">
        <f t="shared" ref="G136:G140" si="2">+E136*F136</f>
        <v>310000000</v>
      </c>
    </row>
    <row r="137" spans="1:15" ht="24" customHeight="1" x14ac:dyDescent="0.3">
      <c r="A137" s="311">
        <f t="shared" ref="A137:A140" si="3">+A136+1</f>
        <v>7</v>
      </c>
      <c r="B137" s="136" t="s">
        <v>436</v>
      </c>
      <c r="C137" s="257"/>
      <c r="D137" s="105" t="s">
        <v>65</v>
      </c>
      <c r="E137" s="105">
        <v>4</v>
      </c>
      <c r="F137" s="187">
        <v>182500000</v>
      </c>
      <c r="G137" s="279">
        <f t="shared" si="2"/>
        <v>730000000</v>
      </c>
    </row>
    <row r="138" spans="1:15" ht="24" customHeight="1" x14ac:dyDescent="0.3">
      <c r="A138" s="311">
        <f t="shared" si="3"/>
        <v>8</v>
      </c>
      <c r="B138" s="135" t="s">
        <v>437</v>
      </c>
      <c r="C138" s="257"/>
      <c r="D138" s="105" t="s">
        <v>65</v>
      </c>
      <c r="E138" s="105">
        <v>4</v>
      </c>
      <c r="F138" s="187">
        <v>245000000</v>
      </c>
      <c r="G138" s="279">
        <f t="shared" si="2"/>
        <v>980000000</v>
      </c>
    </row>
    <row r="139" spans="1:15" ht="24" customHeight="1" x14ac:dyDescent="0.3">
      <c r="A139" s="311">
        <f t="shared" si="3"/>
        <v>9</v>
      </c>
      <c r="B139" s="135" t="s">
        <v>438</v>
      </c>
      <c r="C139" s="257"/>
      <c r="D139" s="105" t="s">
        <v>65</v>
      </c>
      <c r="E139" s="105">
        <v>4</v>
      </c>
      <c r="F139" s="187">
        <v>125000000</v>
      </c>
      <c r="G139" s="279">
        <f t="shared" si="2"/>
        <v>500000000</v>
      </c>
    </row>
    <row r="140" spans="1:15" ht="24" customHeight="1" x14ac:dyDescent="0.3">
      <c r="A140" s="311">
        <f t="shared" si="3"/>
        <v>10</v>
      </c>
      <c r="B140" s="137" t="s">
        <v>313</v>
      </c>
      <c r="C140" s="257"/>
      <c r="D140" s="105" t="s">
        <v>65</v>
      </c>
      <c r="E140" s="105">
        <v>1</v>
      </c>
      <c r="F140" s="187">
        <v>1300000000</v>
      </c>
      <c r="G140" s="279">
        <f t="shared" si="2"/>
        <v>1300000000</v>
      </c>
    </row>
    <row r="141" spans="1:15" ht="24" customHeight="1" x14ac:dyDescent="0.3">
      <c r="A141" s="312"/>
      <c r="B141" s="234" t="s">
        <v>462</v>
      </c>
      <c r="C141" s="176"/>
      <c r="D141" s="34"/>
      <c r="E141" s="34"/>
      <c r="F141" s="187"/>
      <c r="G141" s="280">
        <f>+SUM(G131:G140)</f>
        <v>9116000000</v>
      </c>
    </row>
    <row r="142" spans="1:15" ht="31.5" x14ac:dyDescent="0.3">
      <c r="A142" s="312"/>
      <c r="B142" s="234" t="s">
        <v>473</v>
      </c>
      <c r="C142" s="176"/>
      <c r="D142" s="34"/>
      <c r="E142" s="34"/>
      <c r="F142" s="187"/>
      <c r="G142" s="280">
        <f>+G141+G129+G117</f>
        <v>19522450590.174999</v>
      </c>
    </row>
    <row r="143" spans="1:15" ht="21" customHeight="1" x14ac:dyDescent="0.3">
      <c r="A143" s="313" t="s">
        <v>300</v>
      </c>
      <c r="B143" s="73" t="s">
        <v>318</v>
      </c>
      <c r="C143" s="76"/>
      <c r="D143" s="76"/>
      <c r="E143" s="76"/>
      <c r="F143" s="195"/>
      <c r="G143" s="272"/>
    </row>
    <row r="144" spans="1:15" ht="22.5" customHeight="1" x14ac:dyDescent="0.3">
      <c r="A144" s="313"/>
      <c r="B144" s="76" t="s">
        <v>459</v>
      </c>
      <c r="C144" s="76"/>
      <c r="D144" s="76"/>
      <c r="E144" s="76"/>
      <c r="F144" s="195"/>
      <c r="G144" s="272"/>
    </row>
    <row r="145" spans="1:7" ht="22.5" customHeight="1" x14ac:dyDescent="0.3">
      <c r="A145" s="310">
        <v>1</v>
      </c>
      <c r="B145" s="116" t="s">
        <v>319</v>
      </c>
      <c r="C145" s="102" t="s">
        <v>320</v>
      </c>
      <c r="D145" s="102" t="s">
        <v>321</v>
      </c>
      <c r="E145" s="102">
        <v>1</v>
      </c>
      <c r="F145" s="187">
        <v>30000000000</v>
      </c>
      <c r="G145" s="277">
        <f>F145*E145</f>
        <v>30000000000</v>
      </c>
    </row>
    <row r="146" spans="1:7" ht="23.25" customHeight="1" x14ac:dyDescent="0.3">
      <c r="A146" s="314"/>
      <c r="B146" s="237" t="s">
        <v>460</v>
      </c>
      <c r="C146" s="9"/>
      <c r="D146" s="9"/>
      <c r="E146" s="9"/>
      <c r="F146" s="218"/>
      <c r="G146" s="281">
        <f>G145</f>
        <v>30000000000</v>
      </c>
    </row>
    <row r="147" spans="1:7" ht="24.75" customHeight="1" x14ac:dyDescent="0.3">
      <c r="A147" s="315"/>
      <c r="B147" s="238" t="s">
        <v>461</v>
      </c>
      <c r="C147" s="235"/>
      <c r="D147" s="235"/>
      <c r="E147" s="235"/>
      <c r="F147" s="236"/>
      <c r="G147" s="282"/>
    </row>
    <row r="148" spans="1:7" ht="21" customHeight="1" x14ac:dyDescent="0.3">
      <c r="A148" s="170">
        <v>1</v>
      </c>
      <c r="B148" s="144" t="s">
        <v>439</v>
      </c>
      <c r="C148" s="113" t="s">
        <v>440</v>
      </c>
      <c r="D148" s="113" t="s">
        <v>441</v>
      </c>
      <c r="E148" s="113">
        <v>1</v>
      </c>
      <c r="F148" s="189">
        <v>15000000000</v>
      </c>
      <c r="G148" s="189">
        <f>F148*E148</f>
        <v>15000000000</v>
      </c>
    </row>
    <row r="149" spans="1:7" ht="23.25" customHeight="1" x14ac:dyDescent="0.3">
      <c r="A149" s="316"/>
      <c r="B149" s="66" t="s">
        <v>462</v>
      </c>
      <c r="C149" s="239"/>
      <c r="D149" s="239"/>
      <c r="E149" s="239"/>
      <c r="F149" s="240"/>
      <c r="G149" s="272">
        <f>+G148</f>
        <v>15000000000</v>
      </c>
    </row>
    <row r="150" spans="1:7" ht="22.5" customHeight="1" x14ac:dyDescent="0.3">
      <c r="A150" s="317"/>
      <c r="B150" s="66" t="s">
        <v>472</v>
      </c>
      <c r="C150" s="239"/>
      <c r="D150" s="239"/>
      <c r="E150" s="239"/>
      <c r="F150" s="240"/>
      <c r="G150" s="272">
        <f>+G149+G146</f>
        <v>45000000000</v>
      </c>
    </row>
    <row r="151" spans="1:7" s="32" customFormat="1" x14ac:dyDescent="0.3">
      <c r="A151" s="305" t="s">
        <v>132</v>
      </c>
      <c r="B151" s="73" t="s">
        <v>322</v>
      </c>
      <c r="C151" s="33"/>
      <c r="D151" s="182"/>
      <c r="E151" s="33"/>
      <c r="F151" s="219"/>
      <c r="G151" s="280"/>
    </row>
    <row r="152" spans="1:7" s="32" customFormat="1" x14ac:dyDescent="0.3">
      <c r="A152" s="318"/>
      <c r="B152" s="140" t="s">
        <v>459</v>
      </c>
      <c r="C152" s="246"/>
      <c r="D152" s="182"/>
      <c r="E152" s="33"/>
      <c r="F152" s="219"/>
      <c r="G152" s="280"/>
    </row>
    <row r="153" spans="1:7" s="109" customFormat="1" ht="22.5" customHeight="1" x14ac:dyDescent="0.25">
      <c r="A153" s="107">
        <v>1</v>
      </c>
      <c r="B153" s="107" t="s">
        <v>463</v>
      </c>
      <c r="C153" s="108"/>
      <c r="D153" s="111" t="s">
        <v>364</v>
      </c>
      <c r="E153" s="111">
        <v>1</v>
      </c>
      <c r="F153" s="220"/>
      <c r="G153" s="224">
        <f>+SUM(G155:G199)</f>
        <v>10946430000</v>
      </c>
    </row>
    <row r="154" spans="1:7" s="109" customFormat="1" ht="22.5" customHeight="1" x14ac:dyDescent="0.25">
      <c r="A154" s="319"/>
      <c r="B154" s="50" t="s">
        <v>401</v>
      </c>
      <c r="C154" s="111"/>
      <c r="D154" s="213"/>
      <c r="E154" s="168"/>
      <c r="F154" s="221"/>
      <c r="G154" s="221"/>
    </row>
    <row r="155" spans="1:7" s="109" customFormat="1" ht="21" customHeight="1" x14ac:dyDescent="0.25">
      <c r="A155" s="310"/>
      <c r="B155" s="124" t="s">
        <v>323</v>
      </c>
      <c r="C155" s="113" t="s">
        <v>324</v>
      </c>
      <c r="D155" s="113" t="s">
        <v>65</v>
      </c>
      <c r="E155" s="113">
        <v>2</v>
      </c>
      <c r="F155" s="222">
        <v>167340000</v>
      </c>
      <c r="G155" s="189">
        <f>F155*E155</f>
        <v>334680000</v>
      </c>
    </row>
    <row r="156" spans="1:7" s="109" customFormat="1" ht="21" customHeight="1" x14ac:dyDescent="0.25">
      <c r="A156" s="310"/>
      <c r="B156" s="116" t="s">
        <v>325</v>
      </c>
      <c r="C156" s="113" t="s">
        <v>324</v>
      </c>
      <c r="D156" s="113" t="s">
        <v>185</v>
      </c>
      <c r="E156" s="113">
        <v>4</v>
      </c>
      <c r="F156" s="222">
        <v>60510000</v>
      </c>
      <c r="G156" s="189">
        <f t="shared" ref="G156:G199" si="4">F156*E156</f>
        <v>242040000</v>
      </c>
    </row>
    <row r="157" spans="1:7" s="109" customFormat="1" ht="21" customHeight="1" x14ac:dyDescent="0.25">
      <c r="A157" s="310"/>
      <c r="B157" s="116" t="s">
        <v>326</v>
      </c>
      <c r="C157" s="113" t="s">
        <v>324</v>
      </c>
      <c r="D157" s="113" t="s">
        <v>185</v>
      </c>
      <c r="E157" s="113">
        <v>4</v>
      </c>
      <c r="F157" s="222">
        <v>3910000</v>
      </c>
      <c r="G157" s="189">
        <f t="shared" si="4"/>
        <v>15640000</v>
      </c>
    </row>
    <row r="158" spans="1:7" s="109" customFormat="1" ht="21" customHeight="1" x14ac:dyDescent="0.25">
      <c r="A158" s="310"/>
      <c r="B158" s="116" t="s">
        <v>327</v>
      </c>
      <c r="C158" s="113" t="s">
        <v>324</v>
      </c>
      <c r="D158" s="113" t="s">
        <v>185</v>
      </c>
      <c r="E158" s="113">
        <v>4</v>
      </c>
      <c r="F158" s="222">
        <v>23100000</v>
      </c>
      <c r="G158" s="189">
        <f t="shared" si="4"/>
        <v>92400000</v>
      </c>
    </row>
    <row r="159" spans="1:7" s="109" customFormat="1" ht="21" customHeight="1" x14ac:dyDescent="0.25">
      <c r="A159" s="310"/>
      <c r="B159" s="116" t="s">
        <v>328</v>
      </c>
      <c r="C159" s="113" t="s">
        <v>324</v>
      </c>
      <c r="D159" s="113" t="s">
        <v>185</v>
      </c>
      <c r="E159" s="113">
        <v>4</v>
      </c>
      <c r="F159" s="222">
        <v>720000</v>
      </c>
      <c r="G159" s="189">
        <f t="shared" si="4"/>
        <v>2880000</v>
      </c>
    </row>
    <row r="160" spans="1:7" s="109" customFormat="1" ht="21" customHeight="1" x14ac:dyDescent="0.25">
      <c r="A160" s="310"/>
      <c r="B160" s="116" t="s">
        <v>329</v>
      </c>
      <c r="C160" s="113" t="s">
        <v>324</v>
      </c>
      <c r="D160" s="113" t="s">
        <v>185</v>
      </c>
      <c r="E160" s="113">
        <v>4</v>
      </c>
      <c r="F160" s="222">
        <v>25870000</v>
      </c>
      <c r="G160" s="189">
        <f t="shared" si="4"/>
        <v>103480000</v>
      </c>
    </row>
    <row r="161" spans="1:7" s="109" customFormat="1" ht="21" customHeight="1" x14ac:dyDescent="0.25">
      <c r="A161" s="310"/>
      <c r="B161" s="116" t="s">
        <v>330</v>
      </c>
      <c r="C161" s="113" t="s">
        <v>324</v>
      </c>
      <c r="D161" s="113" t="s">
        <v>185</v>
      </c>
      <c r="E161" s="113">
        <v>2</v>
      </c>
      <c r="F161" s="223">
        <v>63300000</v>
      </c>
      <c r="G161" s="189">
        <f t="shared" si="4"/>
        <v>126600000</v>
      </c>
    </row>
    <row r="162" spans="1:7" s="109" customFormat="1" ht="21" customHeight="1" x14ac:dyDescent="0.25">
      <c r="A162" s="310"/>
      <c r="B162" s="116" t="s">
        <v>331</v>
      </c>
      <c r="C162" s="113" t="s">
        <v>324</v>
      </c>
      <c r="D162" s="113" t="s">
        <v>185</v>
      </c>
      <c r="E162" s="113">
        <v>4</v>
      </c>
      <c r="F162" s="222">
        <v>147490000</v>
      </c>
      <c r="G162" s="189">
        <f t="shared" si="4"/>
        <v>589960000</v>
      </c>
    </row>
    <row r="163" spans="1:7" s="109" customFormat="1" ht="21" customHeight="1" x14ac:dyDescent="0.25">
      <c r="A163" s="310"/>
      <c r="B163" s="116" t="s">
        <v>332</v>
      </c>
      <c r="C163" s="113" t="s">
        <v>324</v>
      </c>
      <c r="D163" s="113" t="s">
        <v>185</v>
      </c>
      <c r="E163" s="113">
        <v>4</v>
      </c>
      <c r="F163" s="222">
        <v>144610000</v>
      </c>
      <c r="G163" s="189">
        <f t="shared" si="4"/>
        <v>578440000</v>
      </c>
    </row>
    <row r="164" spans="1:7" s="109" customFormat="1" ht="21" customHeight="1" x14ac:dyDescent="0.25">
      <c r="A164" s="310"/>
      <c r="B164" s="116" t="s">
        <v>333</v>
      </c>
      <c r="C164" s="113" t="s">
        <v>324</v>
      </c>
      <c r="D164" s="113" t="s">
        <v>185</v>
      </c>
      <c r="E164" s="113">
        <v>4</v>
      </c>
      <c r="F164" s="222">
        <v>120790000</v>
      </c>
      <c r="G164" s="189">
        <f t="shared" si="4"/>
        <v>483160000</v>
      </c>
    </row>
    <row r="165" spans="1:7" s="109" customFormat="1" ht="21" customHeight="1" x14ac:dyDescent="0.25">
      <c r="A165" s="310"/>
      <c r="B165" s="116" t="s">
        <v>334</v>
      </c>
      <c r="C165" s="113"/>
      <c r="D165" s="111" t="s">
        <v>185</v>
      </c>
      <c r="E165" s="111">
        <v>4</v>
      </c>
      <c r="F165" s="189">
        <v>13590000</v>
      </c>
      <c r="G165" s="189">
        <f t="shared" si="4"/>
        <v>54360000</v>
      </c>
    </row>
    <row r="166" spans="1:7" s="109" customFormat="1" ht="21" customHeight="1" x14ac:dyDescent="0.25">
      <c r="A166" s="310"/>
      <c r="B166" s="116" t="s">
        <v>335</v>
      </c>
      <c r="C166" s="113" t="s">
        <v>324</v>
      </c>
      <c r="D166" s="111" t="s">
        <v>185</v>
      </c>
      <c r="E166" s="111">
        <v>1</v>
      </c>
      <c r="F166" s="220">
        <v>24120000</v>
      </c>
      <c r="G166" s="189">
        <f t="shared" si="4"/>
        <v>24120000</v>
      </c>
    </row>
    <row r="167" spans="1:7" s="109" customFormat="1" ht="21" customHeight="1" x14ac:dyDescent="0.25">
      <c r="A167" s="310"/>
      <c r="B167" s="115" t="s">
        <v>336</v>
      </c>
      <c r="C167" s="113" t="s">
        <v>324</v>
      </c>
      <c r="D167" s="111" t="s">
        <v>185</v>
      </c>
      <c r="E167" s="111">
        <v>1</v>
      </c>
      <c r="F167" s="189">
        <v>19610000</v>
      </c>
      <c r="G167" s="189">
        <f t="shared" si="4"/>
        <v>19610000</v>
      </c>
    </row>
    <row r="168" spans="1:7" s="109" customFormat="1" ht="21" customHeight="1" x14ac:dyDescent="0.25">
      <c r="A168" s="310"/>
      <c r="B168" s="115" t="s">
        <v>337</v>
      </c>
      <c r="C168" s="113" t="s">
        <v>324</v>
      </c>
      <c r="D168" s="111" t="s">
        <v>338</v>
      </c>
      <c r="E168" s="111">
        <v>4</v>
      </c>
      <c r="F168" s="220">
        <v>15180000</v>
      </c>
      <c r="G168" s="189">
        <f t="shared" si="4"/>
        <v>60720000</v>
      </c>
    </row>
    <row r="169" spans="1:7" s="109" customFormat="1" ht="21" customHeight="1" x14ac:dyDescent="0.25">
      <c r="A169" s="310"/>
      <c r="B169" s="115" t="s">
        <v>339</v>
      </c>
      <c r="C169" s="113" t="s">
        <v>324</v>
      </c>
      <c r="D169" s="111" t="s">
        <v>338</v>
      </c>
      <c r="E169" s="113">
        <v>4</v>
      </c>
      <c r="F169" s="189">
        <v>44680000</v>
      </c>
      <c r="G169" s="189">
        <f t="shared" si="4"/>
        <v>178720000</v>
      </c>
    </row>
    <row r="170" spans="1:7" s="109" customFormat="1" ht="21" customHeight="1" x14ac:dyDescent="0.25">
      <c r="A170" s="310"/>
      <c r="B170" s="116" t="s">
        <v>340</v>
      </c>
      <c r="C170" s="113" t="s">
        <v>341</v>
      </c>
      <c r="D170" s="113" t="s">
        <v>342</v>
      </c>
      <c r="E170" s="113">
        <v>5</v>
      </c>
      <c r="F170" s="189">
        <v>15000000</v>
      </c>
      <c r="G170" s="189">
        <f t="shared" si="4"/>
        <v>75000000</v>
      </c>
    </row>
    <row r="171" spans="1:7" s="109" customFormat="1" ht="21" customHeight="1" x14ac:dyDescent="0.25">
      <c r="A171" s="310"/>
      <c r="B171" s="116" t="s">
        <v>343</v>
      </c>
      <c r="C171" s="113" t="s">
        <v>344</v>
      </c>
      <c r="D171" s="113" t="s">
        <v>342</v>
      </c>
      <c r="E171" s="111">
        <v>2</v>
      </c>
      <c r="F171" s="189">
        <v>20000000</v>
      </c>
      <c r="G171" s="189">
        <f t="shared" si="4"/>
        <v>40000000</v>
      </c>
    </row>
    <row r="172" spans="1:7" s="119" customFormat="1" ht="21" customHeight="1" x14ac:dyDescent="0.2">
      <c r="A172" s="319"/>
      <c r="B172" s="66" t="s">
        <v>402</v>
      </c>
      <c r="C172" s="117"/>
      <c r="D172" s="117"/>
      <c r="E172" s="117"/>
      <c r="F172" s="224"/>
      <c r="G172" s="189">
        <f t="shared" si="4"/>
        <v>0</v>
      </c>
    </row>
    <row r="173" spans="1:7" s="109" customFormat="1" ht="21" customHeight="1" x14ac:dyDescent="0.25">
      <c r="A173" s="310"/>
      <c r="B173" s="120" t="s">
        <v>323</v>
      </c>
      <c r="C173" s="113" t="s">
        <v>324</v>
      </c>
      <c r="D173" s="113" t="s">
        <v>65</v>
      </c>
      <c r="E173" s="113">
        <v>2</v>
      </c>
      <c r="F173" s="222">
        <v>167340000</v>
      </c>
      <c r="G173" s="189">
        <f t="shared" si="4"/>
        <v>334680000</v>
      </c>
    </row>
    <row r="174" spans="1:7" s="109" customFormat="1" ht="21" customHeight="1" x14ac:dyDescent="0.25">
      <c r="A174" s="310"/>
      <c r="B174" s="121" t="s">
        <v>345</v>
      </c>
      <c r="C174" s="113" t="s">
        <v>324</v>
      </c>
      <c r="D174" s="113" t="s">
        <v>185</v>
      </c>
      <c r="E174" s="113">
        <v>4</v>
      </c>
      <c r="F174" s="222">
        <v>55700000</v>
      </c>
      <c r="G174" s="189">
        <f t="shared" si="4"/>
        <v>222800000</v>
      </c>
    </row>
    <row r="175" spans="1:7" s="109" customFormat="1" ht="21" customHeight="1" x14ac:dyDescent="0.25">
      <c r="A175" s="310"/>
      <c r="B175" s="121" t="s">
        <v>346</v>
      </c>
      <c r="C175" s="113" t="s">
        <v>324</v>
      </c>
      <c r="D175" s="113" t="s">
        <v>185</v>
      </c>
      <c r="E175" s="113">
        <v>4</v>
      </c>
      <c r="F175" s="222">
        <v>10890000</v>
      </c>
      <c r="G175" s="189">
        <f t="shared" si="4"/>
        <v>43560000</v>
      </c>
    </row>
    <row r="176" spans="1:7" s="109" customFormat="1" ht="21" customHeight="1" x14ac:dyDescent="0.25">
      <c r="A176" s="310"/>
      <c r="B176" s="121" t="s">
        <v>347</v>
      </c>
      <c r="C176" s="113" t="s">
        <v>324</v>
      </c>
      <c r="D176" s="113" t="s">
        <v>185</v>
      </c>
      <c r="E176" s="113">
        <v>2</v>
      </c>
      <c r="F176" s="222">
        <v>5470000</v>
      </c>
      <c r="G176" s="189">
        <f t="shared" si="4"/>
        <v>10940000</v>
      </c>
    </row>
    <row r="177" spans="1:7" s="109" customFormat="1" ht="21" customHeight="1" x14ac:dyDescent="0.25">
      <c r="A177" s="310"/>
      <c r="B177" s="116" t="s">
        <v>326</v>
      </c>
      <c r="C177" s="113" t="s">
        <v>324</v>
      </c>
      <c r="D177" s="113" t="s">
        <v>185</v>
      </c>
      <c r="E177" s="113">
        <v>2</v>
      </c>
      <c r="F177" s="222">
        <v>3910000</v>
      </c>
      <c r="G177" s="189">
        <f t="shared" si="4"/>
        <v>7820000</v>
      </c>
    </row>
    <row r="178" spans="1:7" s="109" customFormat="1" ht="21" customHeight="1" x14ac:dyDescent="0.25">
      <c r="A178" s="310"/>
      <c r="B178" s="121" t="s">
        <v>348</v>
      </c>
      <c r="C178" s="113" t="s">
        <v>324</v>
      </c>
      <c r="D178" s="113" t="s">
        <v>185</v>
      </c>
      <c r="E178" s="113">
        <v>4</v>
      </c>
      <c r="F178" s="222">
        <v>41990000</v>
      </c>
      <c r="G178" s="189">
        <f t="shared" si="4"/>
        <v>167960000</v>
      </c>
    </row>
    <row r="179" spans="1:7" s="109" customFormat="1" ht="21" customHeight="1" x14ac:dyDescent="0.25">
      <c r="A179" s="310"/>
      <c r="B179" s="121" t="s">
        <v>349</v>
      </c>
      <c r="C179" s="113" t="s">
        <v>324</v>
      </c>
      <c r="D179" s="113" t="s">
        <v>65</v>
      </c>
      <c r="E179" s="113">
        <v>2</v>
      </c>
      <c r="F179" s="223">
        <v>5350000</v>
      </c>
      <c r="G179" s="189">
        <f t="shared" si="4"/>
        <v>10700000</v>
      </c>
    </row>
    <row r="180" spans="1:7" s="109" customFormat="1" ht="21" customHeight="1" x14ac:dyDescent="0.25">
      <c r="A180" s="310"/>
      <c r="B180" s="121" t="s">
        <v>350</v>
      </c>
      <c r="C180" s="113" t="s">
        <v>324</v>
      </c>
      <c r="D180" s="113" t="s">
        <v>185</v>
      </c>
      <c r="E180" s="113">
        <v>4</v>
      </c>
      <c r="F180" s="222">
        <v>23460000</v>
      </c>
      <c r="G180" s="189">
        <f t="shared" si="4"/>
        <v>93840000</v>
      </c>
    </row>
    <row r="181" spans="1:7" s="109" customFormat="1" ht="23.25" customHeight="1" x14ac:dyDescent="0.25">
      <c r="A181" s="310"/>
      <c r="B181" s="116" t="s">
        <v>328</v>
      </c>
      <c r="C181" s="113" t="s">
        <v>324</v>
      </c>
      <c r="D181" s="113" t="s">
        <v>185</v>
      </c>
      <c r="E181" s="113">
        <v>4</v>
      </c>
      <c r="F181" s="223">
        <v>720000</v>
      </c>
      <c r="G181" s="189">
        <f t="shared" si="4"/>
        <v>2880000</v>
      </c>
    </row>
    <row r="182" spans="1:7" s="109" customFormat="1" ht="23.25" customHeight="1" x14ac:dyDescent="0.25">
      <c r="A182" s="310"/>
      <c r="B182" s="116" t="s">
        <v>329</v>
      </c>
      <c r="C182" s="113" t="s">
        <v>324</v>
      </c>
      <c r="D182" s="113" t="s">
        <v>185</v>
      </c>
      <c r="E182" s="113">
        <v>4</v>
      </c>
      <c r="F182" s="222">
        <v>25870000</v>
      </c>
      <c r="G182" s="189">
        <f t="shared" si="4"/>
        <v>103480000</v>
      </c>
    </row>
    <row r="183" spans="1:7" s="109" customFormat="1" ht="23.25" customHeight="1" x14ac:dyDescent="0.25">
      <c r="A183" s="310"/>
      <c r="B183" s="125" t="s">
        <v>351</v>
      </c>
      <c r="C183" s="113" t="s">
        <v>324</v>
      </c>
      <c r="D183" s="113" t="s">
        <v>185</v>
      </c>
      <c r="E183" s="113">
        <v>2</v>
      </c>
      <c r="F183" s="222">
        <v>253240000</v>
      </c>
      <c r="G183" s="189">
        <f t="shared" si="4"/>
        <v>506480000</v>
      </c>
    </row>
    <row r="184" spans="1:7" s="109" customFormat="1" ht="23.25" customHeight="1" x14ac:dyDescent="0.25">
      <c r="A184" s="310"/>
      <c r="B184" s="121" t="s">
        <v>352</v>
      </c>
      <c r="C184" s="113" t="s">
        <v>324</v>
      </c>
      <c r="D184" s="113" t="s">
        <v>185</v>
      </c>
      <c r="E184" s="113">
        <v>4</v>
      </c>
      <c r="F184" s="222">
        <v>364520000</v>
      </c>
      <c r="G184" s="189">
        <f t="shared" si="4"/>
        <v>1458080000</v>
      </c>
    </row>
    <row r="185" spans="1:7" s="109" customFormat="1" ht="23.25" customHeight="1" x14ac:dyDescent="0.25">
      <c r="A185" s="310"/>
      <c r="B185" s="121" t="s">
        <v>353</v>
      </c>
      <c r="C185" s="113" t="s">
        <v>324</v>
      </c>
      <c r="D185" s="113" t="s">
        <v>185</v>
      </c>
      <c r="E185" s="113">
        <v>4</v>
      </c>
      <c r="F185" s="222">
        <v>242650000</v>
      </c>
      <c r="G185" s="189">
        <f t="shared" si="4"/>
        <v>970600000</v>
      </c>
    </row>
    <row r="186" spans="1:7" s="109" customFormat="1" ht="23.25" customHeight="1" x14ac:dyDescent="0.25">
      <c r="A186" s="310"/>
      <c r="B186" s="115" t="s">
        <v>354</v>
      </c>
      <c r="C186" s="113" t="s">
        <v>324</v>
      </c>
      <c r="D186" s="111" t="s">
        <v>185</v>
      </c>
      <c r="E186" s="111">
        <v>4</v>
      </c>
      <c r="F186" s="189">
        <v>5170000</v>
      </c>
      <c r="G186" s="189">
        <f t="shared" si="4"/>
        <v>20680000</v>
      </c>
    </row>
    <row r="187" spans="1:7" s="109" customFormat="1" ht="23.25" customHeight="1" x14ac:dyDescent="0.25">
      <c r="A187" s="310"/>
      <c r="B187" s="115" t="s">
        <v>355</v>
      </c>
      <c r="C187" s="113" t="s">
        <v>324</v>
      </c>
      <c r="D187" s="111" t="s">
        <v>65</v>
      </c>
      <c r="E187" s="111">
        <v>4</v>
      </c>
      <c r="F187" s="189">
        <v>5770000</v>
      </c>
      <c r="G187" s="189">
        <f t="shared" si="4"/>
        <v>23080000</v>
      </c>
    </row>
    <row r="188" spans="1:7" s="109" customFormat="1" ht="23.25" customHeight="1" x14ac:dyDescent="0.25">
      <c r="A188" s="310"/>
      <c r="B188" s="115" t="s">
        <v>356</v>
      </c>
      <c r="C188" s="113" t="s">
        <v>324</v>
      </c>
      <c r="D188" s="111" t="s">
        <v>65</v>
      </c>
      <c r="E188" s="111">
        <v>24</v>
      </c>
      <c r="F188" s="189">
        <v>6980000</v>
      </c>
      <c r="G188" s="189">
        <f t="shared" si="4"/>
        <v>167520000</v>
      </c>
    </row>
    <row r="189" spans="1:7" s="109" customFormat="1" ht="23.25" customHeight="1" x14ac:dyDescent="0.25">
      <c r="A189" s="310"/>
      <c r="B189" s="115" t="s">
        <v>357</v>
      </c>
      <c r="C189" s="113" t="s">
        <v>324</v>
      </c>
      <c r="D189" s="111" t="s">
        <v>65</v>
      </c>
      <c r="E189" s="111">
        <v>16</v>
      </c>
      <c r="F189" s="225">
        <v>7100000</v>
      </c>
      <c r="G189" s="189">
        <f t="shared" si="4"/>
        <v>113600000</v>
      </c>
    </row>
    <row r="190" spans="1:7" s="109" customFormat="1" ht="23.25" customHeight="1" x14ac:dyDescent="0.25">
      <c r="A190" s="310"/>
      <c r="B190" s="115" t="s">
        <v>358</v>
      </c>
      <c r="C190" s="113" t="s">
        <v>324</v>
      </c>
      <c r="D190" s="111" t="s">
        <v>65</v>
      </c>
      <c r="E190" s="111">
        <v>8</v>
      </c>
      <c r="F190" s="189">
        <v>7220000</v>
      </c>
      <c r="G190" s="189">
        <f t="shared" si="4"/>
        <v>57760000</v>
      </c>
    </row>
    <row r="191" spans="1:7" s="109" customFormat="1" ht="23.25" customHeight="1" x14ac:dyDescent="0.25">
      <c r="A191" s="310"/>
      <c r="B191" s="115" t="s">
        <v>359</v>
      </c>
      <c r="C191" s="113" t="s">
        <v>324</v>
      </c>
      <c r="D191" s="111" t="s">
        <v>65</v>
      </c>
      <c r="E191" s="111">
        <v>4</v>
      </c>
      <c r="F191" s="189">
        <v>3970000</v>
      </c>
      <c r="G191" s="189">
        <f t="shared" si="4"/>
        <v>15880000</v>
      </c>
    </row>
    <row r="192" spans="1:7" s="109" customFormat="1" ht="23.25" customHeight="1" x14ac:dyDescent="0.25">
      <c r="A192" s="310"/>
      <c r="B192" s="116" t="s">
        <v>335</v>
      </c>
      <c r="C192" s="113" t="s">
        <v>324</v>
      </c>
      <c r="D192" s="111" t="s">
        <v>65</v>
      </c>
      <c r="E192" s="111">
        <v>1</v>
      </c>
      <c r="F192" s="189">
        <v>24120000</v>
      </c>
      <c r="G192" s="189">
        <f t="shared" si="4"/>
        <v>24120000</v>
      </c>
    </row>
    <row r="193" spans="1:7" s="109" customFormat="1" ht="23.25" customHeight="1" x14ac:dyDescent="0.25">
      <c r="A193" s="310"/>
      <c r="B193" s="115" t="s">
        <v>336</v>
      </c>
      <c r="C193" s="113" t="s">
        <v>324</v>
      </c>
      <c r="D193" s="111" t="s">
        <v>65</v>
      </c>
      <c r="E193" s="111">
        <v>1</v>
      </c>
      <c r="F193" s="189">
        <v>19610000</v>
      </c>
      <c r="G193" s="189">
        <f t="shared" si="4"/>
        <v>19610000</v>
      </c>
    </row>
    <row r="194" spans="1:7" s="109" customFormat="1" ht="23.25" customHeight="1" x14ac:dyDescent="0.25">
      <c r="A194" s="310"/>
      <c r="B194" s="115" t="s">
        <v>360</v>
      </c>
      <c r="C194" s="113" t="s">
        <v>324</v>
      </c>
      <c r="D194" s="111" t="s">
        <v>338</v>
      </c>
      <c r="E194" s="111">
        <v>4</v>
      </c>
      <c r="F194" s="189">
        <v>44680000</v>
      </c>
      <c r="G194" s="189">
        <f t="shared" si="4"/>
        <v>178720000</v>
      </c>
    </row>
    <row r="195" spans="1:7" s="109" customFormat="1" ht="23.25" customHeight="1" x14ac:dyDescent="0.25">
      <c r="A195" s="310"/>
      <c r="B195" s="115" t="s">
        <v>361</v>
      </c>
      <c r="C195" s="113" t="s">
        <v>324</v>
      </c>
      <c r="D195" s="111" t="s">
        <v>65</v>
      </c>
      <c r="E195" s="111">
        <v>4</v>
      </c>
      <c r="F195" s="189">
        <v>6930000</v>
      </c>
      <c r="G195" s="189">
        <f t="shared" si="4"/>
        <v>27720000</v>
      </c>
    </row>
    <row r="196" spans="1:7" s="109" customFormat="1" ht="23.25" customHeight="1" x14ac:dyDescent="0.25">
      <c r="A196" s="310"/>
      <c r="B196" s="116" t="s">
        <v>340</v>
      </c>
      <c r="C196" s="113" t="s">
        <v>341</v>
      </c>
      <c r="D196" s="113" t="s">
        <v>342</v>
      </c>
      <c r="E196" s="113">
        <v>5</v>
      </c>
      <c r="F196" s="189">
        <v>15000000</v>
      </c>
      <c r="G196" s="189">
        <f t="shared" si="4"/>
        <v>75000000</v>
      </c>
    </row>
    <row r="197" spans="1:7" s="109" customFormat="1" ht="20.25" customHeight="1" x14ac:dyDescent="0.25">
      <c r="A197" s="305"/>
      <c r="B197" s="66" t="s">
        <v>403</v>
      </c>
      <c r="C197" s="113"/>
      <c r="D197" s="111"/>
      <c r="E197" s="111"/>
      <c r="F197" s="189"/>
      <c r="G197" s="189">
        <f t="shared" si="4"/>
        <v>0</v>
      </c>
    </row>
    <row r="198" spans="1:7" s="109" customFormat="1" ht="280.5" customHeight="1" x14ac:dyDescent="0.25">
      <c r="A198" s="310"/>
      <c r="B198" s="115" t="s">
        <v>365</v>
      </c>
      <c r="C198" s="113" t="s">
        <v>324</v>
      </c>
      <c r="D198" s="111" t="s">
        <v>362</v>
      </c>
      <c r="E198" s="123">
        <v>1</v>
      </c>
      <c r="F198" s="226">
        <v>3207110000</v>
      </c>
      <c r="G198" s="189">
        <f t="shared" si="4"/>
        <v>3207110000</v>
      </c>
    </row>
    <row r="199" spans="1:7" s="109" customFormat="1" ht="22.5" customHeight="1" x14ac:dyDescent="0.25">
      <c r="A199" s="310"/>
      <c r="B199" s="115" t="s">
        <v>363</v>
      </c>
      <c r="C199" s="113" t="s">
        <v>341</v>
      </c>
      <c r="D199" s="111"/>
      <c r="E199" s="111">
        <v>4</v>
      </c>
      <c r="F199" s="189">
        <v>15000000</v>
      </c>
      <c r="G199" s="189">
        <f t="shared" si="4"/>
        <v>60000000</v>
      </c>
    </row>
    <row r="200" spans="1:7" s="109" customFormat="1" ht="21" customHeight="1" x14ac:dyDescent="0.25">
      <c r="A200" s="310"/>
      <c r="B200" s="127" t="s">
        <v>471</v>
      </c>
      <c r="C200" s="113"/>
      <c r="D200" s="111"/>
      <c r="E200" s="111"/>
      <c r="F200" s="189"/>
      <c r="G200" s="227">
        <f>+G153</f>
        <v>10946430000</v>
      </c>
    </row>
    <row r="201" spans="1:7" s="119" customFormat="1" ht="20.25" customHeight="1" x14ac:dyDescent="0.2">
      <c r="A201" s="305" t="s">
        <v>151</v>
      </c>
      <c r="B201" s="127" t="s">
        <v>415</v>
      </c>
      <c r="C201" s="131"/>
      <c r="D201" s="117"/>
      <c r="E201" s="117"/>
      <c r="F201" s="227"/>
      <c r="G201" s="227"/>
    </row>
    <row r="202" spans="1:7" s="119" customFormat="1" ht="20.25" customHeight="1" x14ac:dyDescent="0.2">
      <c r="A202" s="305"/>
      <c r="B202" s="241" t="s">
        <v>459</v>
      </c>
      <c r="C202" s="131"/>
      <c r="D202" s="117"/>
      <c r="E202" s="117"/>
      <c r="F202" s="227"/>
      <c r="G202" s="227"/>
    </row>
    <row r="203" spans="1:7" s="109" customFormat="1" ht="20.25" customHeight="1" x14ac:dyDescent="0.25">
      <c r="A203" s="126">
        <v>1</v>
      </c>
      <c r="B203" s="126" t="s">
        <v>366</v>
      </c>
      <c r="C203" s="111"/>
      <c r="D203" s="111" t="s">
        <v>410</v>
      </c>
      <c r="E203" s="111">
        <v>1</v>
      </c>
      <c r="F203" s="220"/>
      <c r="G203" s="224">
        <f>+SUM(G207:G259)</f>
        <v>10557240000</v>
      </c>
    </row>
    <row r="204" spans="1:7" s="109" customFormat="1" ht="20.25" customHeight="1" x14ac:dyDescent="0.25">
      <c r="A204" s="126"/>
      <c r="B204" s="126" t="s">
        <v>367</v>
      </c>
      <c r="C204" s="111"/>
      <c r="D204" s="111"/>
      <c r="E204" s="111"/>
      <c r="F204" s="220"/>
      <c r="G204" s="220"/>
    </row>
    <row r="205" spans="1:7" s="109" customFormat="1" ht="20.25" customHeight="1" x14ac:dyDescent="0.25">
      <c r="A205" s="126" t="s">
        <v>416</v>
      </c>
      <c r="B205" s="126" t="s">
        <v>404</v>
      </c>
      <c r="C205" s="111"/>
      <c r="D205" s="111"/>
      <c r="E205" s="111"/>
      <c r="F205" s="220"/>
      <c r="G205" s="220"/>
    </row>
    <row r="206" spans="1:7" s="109" customFormat="1" ht="20.25" customHeight="1" x14ac:dyDescent="0.25">
      <c r="A206" s="126"/>
      <c r="B206" s="126" t="s">
        <v>417</v>
      </c>
      <c r="C206" s="111"/>
      <c r="D206" s="111"/>
      <c r="E206" s="111"/>
      <c r="F206" s="220"/>
      <c r="G206" s="220"/>
    </row>
    <row r="207" spans="1:7" s="109" customFormat="1" ht="20.25" customHeight="1" x14ac:dyDescent="0.25">
      <c r="A207" s="310"/>
      <c r="B207" s="115" t="s">
        <v>368</v>
      </c>
      <c r="C207" s="113" t="s">
        <v>369</v>
      </c>
      <c r="D207" s="111" t="s">
        <v>185</v>
      </c>
      <c r="E207" s="111">
        <v>1</v>
      </c>
      <c r="F207" s="189">
        <v>151580000</v>
      </c>
      <c r="G207" s="189">
        <f t="shared" ref="G207:G237" si="5">F207*E207</f>
        <v>151580000</v>
      </c>
    </row>
    <row r="208" spans="1:7" s="109" customFormat="1" ht="20.25" customHeight="1" x14ac:dyDescent="0.25">
      <c r="A208" s="310"/>
      <c r="B208" s="115" t="s">
        <v>370</v>
      </c>
      <c r="C208" s="113" t="s">
        <v>369</v>
      </c>
      <c r="D208" s="111" t="s">
        <v>185</v>
      </c>
      <c r="E208" s="111">
        <v>1</v>
      </c>
      <c r="F208" s="189">
        <v>30380000</v>
      </c>
      <c r="G208" s="189">
        <f t="shared" si="5"/>
        <v>30380000</v>
      </c>
    </row>
    <row r="209" spans="1:7" s="109" customFormat="1" ht="20.25" customHeight="1" x14ac:dyDescent="0.25">
      <c r="A209" s="310"/>
      <c r="B209" s="115" t="s">
        <v>371</v>
      </c>
      <c r="C209" s="113" t="s">
        <v>369</v>
      </c>
      <c r="D209" s="111" t="s">
        <v>185</v>
      </c>
      <c r="E209" s="111">
        <v>1</v>
      </c>
      <c r="F209" s="189">
        <v>36870000</v>
      </c>
      <c r="G209" s="189">
        <f t="shared" si="5"/>
        <v>36870000</v>
      </c>
    </row>
    <row r="210" spans="1:7" s="109" customFormat="1" ht="20.25" customHeight="1" x14ac:dyDescent="0.25">
      <c r="A210" s="310"/>
      <c r="B210" s="66" t="s">
        <v>418</v>
      </c>
      <c r="C210" s="113"/>
      <c r="D210" s="113"/>
      <c r="E210" s="113"/>
      <c r="F210" s="222"/>
      <c r="G210" s="189">
        <f t="shared" si="5"/>
        <v>0</v>
      </c>
    </row>
    <row r="211" spans="1:7" s="109" customFormat="1" ht="19.5" customHeight="1" x14ac:dyDescent="0.25">
      <c r="A211" s="310"/>
      <c r="B211" s="115" t="s">
        <v>372</v>
      </c>
      <c r="C211" s="113" t="s">
        <v>369</v>
      </c>
      <c r="D211" s="111" t="s">
        <v>185</v>
      </c>
      <c r="E211" s="111">
        <v>1</v>
      </c>
      <c r="F211" s="189">
        <v>251440000</v>
      </c>
      <c r="G211" s="189">
        <f t="shared" si="5"/>
        <v>251440000</v>
      </c>
    </row>
    <row r="212" spans="1:7" s="109" customFormat="1" ht="19.5" customHeight="1" x14ac:dyDescent="0.25">
      <c r="A212" s="310"/>
      <c r="B212" s="115" t="s">
        <v>370</v>
      </c>
      <c r="C212" s="113" t="s">
        <v>369</v>
      </c>
      <c r="D212" s="111" t="s">
        <v>185</v>
      </c>
      <c r="E212" s="111">
        <v>1</v>
      </c>
      <c r="F212" s="189">
        <v>30380000</v>
      </c>
      <c r="G212" s="189">
        <f t="shared" si="5"/>
        <v>30380000</v>
      </c>
    </row>
    <row r="213" spans="1:7" s="109" customFormat="1" ht="19.5" customHeight="1" x14ac:dyDescent="0.25">
      <c r="A213" s="310"/>
      <c r="B213" s="115" t="s">
        <v>371</v>
      </c>
      <c r="C213" s="113" t="s">
        <v>369</v>
      </c>
      <c r="D213" s="111" t="s">
        <v>185</v>
      </c>
      <c r="E213" s="111">
        <v>1</v>
      </c>
      <c r="F213" s="189">
        <v>36870000</v>
      </c>
      <c r="G213" s="189">
        <f t="shared" si="5"/>
        <v>36870000</v>
      </c>
    </row>
    <row r="214" spans="1:7" s="109" customFormat="1" ht="19.5" customHeight="1" x14ac:dyDescent="0.25">
      <c r="A214" s="305" t="s">
        <v>419</v>
      </c>
      <c r="B214" s="66" t="s">
        <v>405</v>
      </c>
      <c r="C214" s="113"/>
      <c r="D214" s="113"/>
      <c r="E214" s="113"/>
      <c r="F214" s="222"/>
      <c r="G214" s="189">
        <f t="shared" si="5"/>
        <v>0</v>
      </c>
    </row>
    <row r="215" spans="1:7" s="109" customFormat="1" ht="19.5" customHeight="1" x14ac:dyDescent="0.25">
      <c r="A215" s="310"/>
      <c r="B215" s="66" t="s">
        <v>420</v>
      </c>
      <c r="C215" s="113"/>
      <c r="D215" s="113"/>
      <c r="E215" s="113"/>
      <c r="F215" s="222"/>
      <c r="G215" s="189">
        <f t="shared" si="5"/>
        <v>0</v>
      </c>
    </row>
    <row r="216" spans="1:7" s="109" customFormat="1" ht="19.5" customHeight="1" x14ac:dyDescent="0.25">
      <c r="A216" s="310"/>
      <c r="B216" s="115" t="s">
        <v>373</v>
      </c>
      <c r="C216" s="113" t="s">
        <v>369</v>
      </c>
      <c r="D216" s="111" t="s">
        <v>185</v>
      </c>
      <c r="E216" s="111">
        <v>1</v>
      </c>
      <c r="F216" s="189">
        <v>317600000</v>
      </c>
      <c r="G216" s="189">
        <f t="shared" si="5"/>
        <v>317600000</v>
      </c>
    </row>
    <row r="217" spans="1:7" s="109" customFormat="1" ht="19.5" customHeight="1" x14ac:dyDescent="0.25">
      <c r="A217" s="310"/>
      <c r="B217" s="115" t="s">
        <v>370</v>
      </c>
      <c r="C217" s="113" t="s">
        <v>369</v>
      </c>
      <c r="D217" s="111" t="s">
        <v>185</v>
      </c>
      <c r="E217" s="111">
        <v>1</v>
      </c>
      <c r="F217" s="189">
        <v>30380000</v>
      </c>
      <c r="G217" s="189">
        <f t="shared" si="5"/>
        <v>30380000</v>
      </c>
    </row>
    <row r="218" spans="1:7" s="109" customFormat="1" ht="19.5" customHeight="1" x14ac:dyDescent="0.25">
      <c r="A218" s="310"/>
      <c r="B218" s="115" t="s">
        <v>371</v>
      </c>
      <c r="C218" s="113" t="s">
        <v>369</v>
      </c>
      <c r="D218" s="111" t="s">
        <v>185</v>
      </c>
      <c r="E218" s="111">
        <v>1</v>
      </c>
      <c r="F218" s="189">
        <v>36870000</v>
      </c>
      <c r="G218" s="189">
        <f t="shared" si="5"/>
        <v>36870000</v>
      </c>
    </row>
    <row r="219" spans="1:7" s="109" customFormat="1" ht="19.5" customHeight="1" x14ac:dyDescent="0.25">
      <c r="A219" s="310"/>
      <c r="B219" s="127" t="s">
        <v>421</v>
      </c>
      <c r="C219" s="113"/>
      <c r="D219" s="111"/>
      <c r="E219" s="111"/>
      <c r="F219" s="189"/>
      <c r="G219" s="189">
        <f t="shared" si="5"/>
        <v>0</v>
      </c>
    </row>
    <row r="220" spans="1:7" s="109" customFormat="1" ht="19.5" customHeight="1" x14ac:dyDescent="0.25">
      <c r="A220" s="310"/>
      <c r="B220" s="115" t="s">
        <v>374</v>
      </c>
      <c r="C220" s="113" t="s">
        <v>369</v>
      </c>
      <c r="D220" s="111" t="s">
        <v>185</v>
      </c>
      <c r="E220" s="111">
        <v>1</v>
      </c>
      <c r="F220" s="189">
        <v>306780000</v>
      </c>
      <c r="G220" s="189">
        <f t="shared" si="5"/>
        <v>306780000</v>
      </c>
    </row>
    <row r="221" spans="1:7" s="109" customFormat="1" ht="19.5" customHeight="1" x14ac:dyDescent="0.25">
      <c r="A221" s="310"/>
      <c r="B221" s="115" t="s">
        <v>370</v>
      </c>
      <c r="C221" s="113" t="s">
        <v>369</v>
      </c>
      <c r="D221" s="111" t="s">
        <v>185</v>
      </c>
      <c r="E221" s="111">
        <v>1</v>
      </c>
      <c r="F221" s="189">
        <v>30380000</v>
      </c>
      <c r="G221" s="189">
        <f t="shared" si="5"/>
        <v>30380000</v>
      </c>
    </row>
    <row r="222" spans="1:7" s="109" customFormat="1" ht="19.5" customHeight="1" x14ac:dyDescent="0.25">
      <c r="A222" s="310"/>
      <c r="B222" s="115" t="s">
        <v>371</v>
      </c>
      <c r="C222" s="113" t="s">
        <v>369</v>
      </c>
      <c r="D222" s="111" t="s">
        <v>185</v>
      </c>
      <c r="E222" s="111">
        <v>1</v>
      </c>
      <c r="F222" s="189">
        <v>36870000</v>
      </c>
      <c r="G222" s="189">
        <f t="shared" si="5"/>
        <v>36870000</v>
      </c>
    </row>
    <row r="223" spans="1:7" s="119" customFormat="1" ht="19.5" customHeight="1" x14ac:dyDescent="0.2">
      <c r="A223" s="305" t="s">
        <v>422</v>
      </c>
      <c r="B223" s="66" t="s">
        <v>406</v>
      </c>
      <c r="C223" s="113" t="s">
        <v>369</v>
      </c>
      <c r="D223" s="111" t="s">
        <v>185</v>
      </c>
      <c r="E223" s="111">
        <v>1</v>
      </c>
      <c r="F223" s="189">
        <v>3185670000</v>
      </c>
      <c r="G223" s="189">
        <f t="shared" si="5"/>
        <v>3185670000</v>
      </c>
    </row>
    <row r="224" spans="1:7" s="169" customFormat="1" ht="19.5" customHeight="1" x14ac:dyDescent="0.25">
      <c r="A224" s="310"/>
      <c r="B224" s="116" t="s">
        <v>375</v>
      </c>
      <c r="C224" s="113" t="s">
        <v>369</v>
      </c>
      <c r="D224" s="113" t="s">
        <v>185</v>
      </c>
      <c r="E224" s="113">
        <v>1</v>
      </c>
      <c r="F224" s="189">
        <v>0</v>
      </c>
      <c r="G224" s="189">
        <f t="shared" si="5"/>
        <v>0</v>
      </c>
    </row>
    <row r="225" spans="1:7" s="169" customFormat="1" ht="19.5" customHeight="1" x14ac:dyDescent="0.25">
      <c r="A225" s="310"/>
      <c r="B225" s="170" t="s">
        <v>376</v>
      </c>
      <c r="C225" s="113" t="s">
        <v>369</v>
      </c>
      <c r="D225" s="113" t="s">
        <v>185</v>
      </c>
      <c r="E225" s="113">
        <v>1</v>
      </c>
      <c r="F225" s="189">
        <v>0</v>
      </c>
      <c r="G225" s="189">
        <f t="shared" si="5"/>
        <v>0</v>
      </c>
    </row>
    <row r="226" spans="1:7" s="169" customFormat="1" ht="19.5" customHeight="1" x14ac:dyDescent="0.25">
      <c r="A226" s="310"/>
      <c r="B226" s="170" t="s">
        <v>377</v>
      </c>
      <c r="C226" s="113" t="s">
        <v>369</v>
      </c>
      <c r="D226" s="113" t="s">
        <v>185</v>
      </c>
      <c r="E226" s="113">
        <v>1</v>
      </c>
      <c r="F226" s="189">
        <v>0</v>
      </c>
      <c r="G226" s="189">
        <f t="shared" si="5"/>
        <v>0</v>
      </c>
    </row>
    <row r="227" spans="1:7" s="169" customFormat="1" ht="19.5" customHeight="1" x14ac:dyDescent="0.25">
      <c r="A227" s="310"/>
      <c r="B227" s="170" t="s">
        <v>378</v>
      </c>
      <c r="C227" s="113" t="s">
        <v>369</v>
      </c>
      <c r="D227" s="113" t="s">
        <v>185</v>
      </c>
      <c r="E227" s="113">
        <v>1</v>
      </c>
      <c r="F227" s="189">
        <v>0</v>
      </c>
      <c r="G227" s="189">
        <f t="shared" si="5"/>
        <v>0</v>
      </c>
    </row>
    <row r="228" spans="1:7" s="169" customFormat="1" ht="19.5" customHeight="1" x14ac:dyDescent="0.25">
      <c r="A228" s="310"/>
      <c r="B228" s="170" t="s">
        <v>379</v>
      </c>
      <c r="C228" s="113" t="s">
        <v>369</v>
      </c>
      <c r="D228" s="113" t="s">
        <v>185</v>
      </c>
      <c r="E228" s="113">
        <v>1</v>
      </c>
      <c r="F228" s="189">
        <v>0</v>
      </c>
      <c r="G228" s="189">
        <f t="shared" si="5"/>
        <v>0</v>
      </c>
    </row>
    <row r="229" spans="1:7" s="169" customFormat="1" ht="19.5" customHeight="1" x14ac:dyDescent="0.25">
      <c r="A229" s="310"/>
      <c r="B229" s="170" t="s">
        <v>380</v>
      </c>
      <c r="C229" s="113" t="s">
        <v>369</v>
      </c>
      <c r="D229" s="113" t="s">
        <v>185</v>
      </c>
      <c r="E229" s="113">
        <v>1</v>
      </c>
      <c r="F229" s="189">
        <v>0</v>
      </c>
      <c r="G229" s="189">
        <f t="shared" si="5"/>
        <v>0</v>
      </c>
    </row>
    <row r="230" spans="1:7" s="169" customFormat="1" ht="30.75" customHeight="1" x14ac:dyDescent="0.25">
      <c r="A230" s="310"/>
      <c r="B230" s="170" t="s">
        <v>381</v>
      </c>
      <c r="C230" s="113" t="s">
        <v>369</v>
      </c>
      <c r="D230" s="113" t="s">
        <v>185</v>
      </c>
      <c r="E230" s="113">
        <v>1</v>
      </c>
      <c r="F230" s="189">
        <v>0</v>
      </c>
      <c r="G230" s="189">
        <f t="shared" si="5"/>
        <v>0</v>
      </c>
    </row>
    <row r="231" spans="1:7" s="169" customFormat="1" ht="19.5" customHeight="1" x14ac:dyDescent="0.25">
      <c r="A231" s="310"/>
      <c r="B231" s="170" t="s">
        <v>382</v>
      </c>
      <c r="C231" s="113" t="s">
        <v>369</v>
      </c>
      <c r="D231" s="113" t="s">
        <v>185</v>
      </c>
      <c r="E231" s="113">
        <v>1</v>
      </c>
      <c r="F231" s="189">
        <v>0</v>
      </c>
      <c r="G231" s="189">
        <f t="shared" si="5"/>
        <v>0</v>
      </c>
    </row>
    <row r="232" spans="1:7" s="169" customFormat="1" ht="19.5" customHeight="1" x14ac:dyDescent="0.25">
      <c r="A232" s="310"/>
      <c r="B232" s="170" t="s">
        <v>383</v>
      </c>
      <c r="C232" s="113" t="s">
        <v>369</v>
      </c>
      <c r="D232" s="113" t="s">
        <v>185</v>
      </c>
      <c r="E232" s="113">
        <v>1</v>
      </c>
      <c r="F232" s="189">
        <v>0</v>
      </c>
      <c r="G232" s="189">
        <f t="shared" si="5"/>
        <v>0</v>
      </c>
    </row>
    <row r="233" spans="1:7" s="109" customFormat="1" ht="19.5" customHeight="1" x14ac:dyDescent="0.25">
      <c r="A233" s="305" t="s">
        <v>423</v>
      </c>
      <c r="B233" s="127" t="s">
        <v>407</v>
      </c>
      <c r="C233" s="113"/>
      <c r="D233" s="111"/>
      <c r="E233" s="111"/>
      <c r="F233" s="189"/>
      <c r="G233" s="189">
        <f t="shared" si="5"/>
        <v>0</v>
      </c>
    </row>
    <row r="234" spans="1:7" s="109" customFormat="1" ht="19.5" customHeight="1" x14ac:dyDescent="0.25">
      <c r="A234" s="310"/>
      <c r="B234" s="127" t="s">
        <v>424</v>
      </c>
      <c r="C234" s="113"/>
      <c r="D234" s="111"/>
      <c r="E234" s="111"/>
      <c r="F234" s="189">
        <v>0</v>
      </c>
      <c r="G234" s="189">
        <f t="shared" si="5"/>
        <v>0</v>
      </c>
    </row>
    <row r="235" spans="1:7" s="109" customFormat="1" ht="19.5" customHeight="1" x14ac:dyDescent="0.25">
      <c r="A235" s="310"/>
      <c r="B235" s="115" t="s">
        <v>384</v>
      </c>
      <c r="C235" s="113" t="s">
        <v>369</v>
      </c>
      <c r="D235" s="111" t="s">
        <v>185</v>
      </c>
      <c r="E235" s="111">
        <v>1</v>
      </c>
      <c r="F235" s="189">
        <v>535360000</v>
      </c>
      <c r="G235" s="189">
        <f t="shared" si="5"/>
        <v>535360000</v>
      </c>
    </row>
    <row r="236" spans="1:7" s="109" customFormat="1" ht="19.5" customHeight="1" x14ac:dyDescent="0.25">
      <c r="A236" s="310"/>
      <c r="B236" s="115" t="s">
        <v>370</v>
      </c>
      <c r="C236" s="113" t="s">
        <v>369</v>
      </c>
      <c r="D236" s="111" t="s">
        <v>185</v>
      </c>
      <c r="E236" s="111">
        <v>1</v>
      </c>
      <c r="F236" s="189">
        <v>30380000</v>
      </c>
      <c r="G236" s="189">
        <f t="shared" si="5"/>
        <v>30380000</v>
      </c>
    </row>
    <row r="237" spans="1:7" s="109" customFormat="1" ht="19.5" customHeight="1" x14ac:dyDescent="0.25">
      <c r="A237" s="310"/>
      <c r="B237" s="115" t="s">
        <v>371</v>
      </c>
      <c r="C237" s="113" t="s">
        <v>369</v>
      </c>
      <c r="D237" s="111" t="s">
        <v>185</v>
      </c>
      <c r="E237" s="111">
        <v>1</v>
      </c>
      <c r="F237" s="189">
        <v>36870000</v>
      </c>
      <c r="G237" s="189">
        <f t="shared" si="5"/>
        <v>36870000</v>
      </c>
    </row>
    <row r="238" spans="1:7" s="109" customFormat="1" ht="19.5" customHeight="1" x14ac:dyDescent="0.25">
      <c r="A238" s="310"/>
      <c r="B238" s="127" t="s">
        <v>425</v>
      </c>
      <c r="C238" s="113"/>
      <c r="D238" s="111"/>
      <c r="E238" s="111"/>
      <c r="F238" s="189"/>
      <c r="G238" s="189"/>
    </row>
    <row r="239" spans="1:7" s="109" customFormat="1" ht="19.5" customHeight="1" x14ac:dyDescent="0.25">
      <c r="A239" s="310"/>
      <c r="B239" s="115" t="s">
        <v>374</v>
      </c>
      <c r="C239" s="113" t="s">
        <v>369</v>
      </c>
      <c r="D239" s="111" t="s">
        <v>185</v>
      </c>
      <c r="E239" s="111">
        <v>1</v>
      </c>
      <c r="F239" s="189">
        <v>306780000</v>
      </c>
      <c r="G239" s="189">
        <f t="shared" ref="G239:G241" si="6">F239*E239</f>
        <v>306780000</v>
      </c>
    </row>
    <row r="240" spans="1:7" s="109" customFormat="1" ht="19.5" customHeight="1" x14ac:dyDescent="0.25">
      <c r="A240" s="310"/>
      <c r="B240" s="115" t="s">
        <v>370</v>
      </c>
      <c r="C240" s="113" t="s">
        <v>369</v>
      </c>
      <c r="D240" s="111" t="s">
        <v>185</v>
      </c>
      <c r="E240" s="111">
        <v>1</v>
      </c>
      <c r="F240" s="189">
        <v>30380000</v>
      </c>
      <c r="G240" s="189">
        <f t="shared" si="6"/>
        <v>30380000</v>
      </c>
    </row>
    <row r="241" spans="1:7" s="109" customFormat="1" ht="19.5" customHeight="1" x14ac:dyDescent="0.25">
      <c r="A241" s="310"/>
      <c r="B241" s="115" t="s">
        <v>371</v>
      </c>
      <c r="C241" s="113" t="s">
        <v>369</v>
      </c>
      <c r="D241" s="111" t="s">
        <v>185</v>
      </c>
      <c r="E241" s="111">
        <v>1</v>
      </c>
      <c r="F241" s="189">
        <v>36870000</v>
      </c>
      <c r="G241" s="189">
        <f t="shared" si="6"/>
        <v>36870000</v>
      </c>
    </row>
    <row r="242" spans="1:7" s="109" customFormat="1" ht="23.25" customHeight="1" x14ac:dyDescent="0.25">
      <c r="A242" s="310"/>
      <c r="B242" s="172" t="s">
        <v>426</v>
      </c>
      <c r="C242" s="122"/>
      <c r="D242" s="214"/>
      <c r="E242" s="122"/>
      <c r="F242" s="128"/>
      <c r="G242" s="189"/>
    </row>
    <row r="243" spans="1:7" s="109" customFormat="1" ht="23.25" customHeight="1" x14ac:dyDescent="0.25">
      <c r="A243" s="310"/>
      <c r="B243" s="115" t="s">
        <v>385</v>
      </c>
      <c r="C243" s="113" t="s">
        <v>369</v>
      </c>
      <c r="D243" s="111" t="s">
        <v>185</v>
      </c>
      <c r="E243" s="111">
        <v>1</v>
      </c>
      <c r="F243" s="189">
        <v>243620000</v>
      </c>
      <c r="G243" s="189">
        <f t="shared" ref="G243:G245" si="7">F243*E243</f>
        <v>243620000</v>
      </c>
    </row>
    <row r="244" spans="1:7" s="109" customFormat="1" ht="23.25" customHeight="1" x14ac:dyDescent="0.25">
      <c r="A244" s="310"/>
      <c r="B244" s="115" t="s">
        <v>370</v>
      </c>
      <c r="C244" s="113" t="s">
        <v>369</v>
      </c>
      <c r="D244" s="111" t="s">
        <v>185</v>
      </c>
      <c r="E244" s="111">
        <v>1</v>
      </c>
      <c r="F244" s="189">
        <v>30380000</v>
      </c>
      <c r="G244" s="189">
        <f t="shared" si="7"/>
        <v>30380000</v>
      </c>
    </row>
    <row r="245" spans="1:7" s="109" customFormat="1" ht="23.25" customHeight="1" x14ac:dyDescent="0.25">
      <c r="A245" s="310"/>
      <c r="B245" s="115" t="s">
        <v>371</v>
      </c>
      <c r="C245" s="113" t="s">
        <v>369</v>
      </c>
      <c r="D245" s="111" t="s">
        <v>185</v>
      </c>
      <c r="E245" s="111">
        <v>1</v>
      </c>
      <c r="F245" s="189">
        <v>36870000</v>
      </c>
      <c r="G245" s="189">
        <f t="shared" si="7"/>
        <v>36870000</v>
      </c>
    </row>
    <row r="246" spans="1:7" s="109" customFormat="1" ht="23.25" customHeight="1" x14ac:dyDescent="0.25">
      <c r="A246" s="305" t="s">
        <v>427</v>
      </c>
      <c r="B246" s="66" t="s">
        <v>408</v>
      </c>
      <c r="C246" s="122"/>
      <c r="D246" s="214"/>
      <c r="E246" s="122"/>
      <c r="F246" s="128"/>
      <c r="G246" s="189"/>
    </row>
    <row r="247" spans="1:7" s="109" customFormat="1" ht="23.25" customHeight="1" x14ac:dyDescent="0.25">
      <c r="A247" s="310"/>
      <c r="B247" s="116" t="s">
        <v>387</v>
      </c>
      <c r="C247" s="113" t="s">
        <v>369</v>
      </c>
      <c r="D247" s="111" t="s">
        <v>185</v>
      </c>
      <c r="E247" s="111">
        <v>1</v>
      </c>
      <c r="F247" s="189">
        <v>1684270000</v>
      </c>
      <c r="G247" s="189">
        <f t="shared" ref="G247" si="8">F247*E247</f>
        <v>1684270000</v>
      </c>
    </row>
    <row r="248" spans="1:7" s="109" customFormat="1" ht="23.25" customHeight="1" x14ac:dyDescent="0.25">
      <c r="A248" s="305" t="s">
        <v>428</v>
      </c>
      <c r="B248" s="66" t="s">
        <v>409</v>
      </c>
      <c r="C248" s="122"/>
      <c r="D248" s="214"/>
      <c r="E248" s="122"/>
      <c r="F248" s="128"/>
      <c r="G248" s="189"/>
    </row>
    <row r="249" spans="1:7" s="109" customFormat="1" ht="23.25" customHeight="1" x14ac:dyDescent="0.25">
      <c r="A249" s="310"/>
      <c r="B249" s="115" t="s">
        <v>388</v>
      </c>
      <c r="C249" s="113" t="s">
        <v>369</v>
      </c>
      <c r="D249" s="111" t="s">
        <v>185</v>
      </c>
      <c r="E249" s="111">
        <v>1</v>
      </c>
      <c r="F249" s="189">
        <v>902290000</v>
      </c>
      <c r="G249" s="189">
        <f t="shared" ref="G249:G256" si="9">F249*E249</f>
        <v>902290000</v>
      </c>
    </row>
    <row r="250" spans="1:7" s="109" customFormat="1" ht="31.5" x14ac:dyDescent="0.25">
      <c r="A250" s="310"/>
      <c r="B250" s="115" t="s">
        <v>389</v>
      </c>
      <c r="C250" s="113" t="s">
        <v>369</v>
      </c>
      <c r="D250" s="111" t="s">
        <v>185</v>
      </c>
      <c r="E250" s="111">
        <v>6</v>
      </c>
      <c r="F250" s="189">
        <v>199710000</v>
      </c>
      <c r="G250" s="189">
        <f t="shared" si="9"/>
        <v>1198260000</v>
      </c>
    </row>
    <row r="251" spans="1:7" s="109" customFormat="1" ht="23.25" customHeight="1" x14ac:dyDescent="0.25">
      <c r="A251" s="310"/>
      <c r="B251" s="115" t="s">
        <v>390</v>
      </c>
      <c r="C251" s="113" t="s">
        <v>369</v>
      </c>
      <c r="D251" s="111" t="s">
        <v>391</v>
      </c>
      <c r="E251" s="111">
        <v>12</v>
      </c>
      <c r="F251" s="189">
        <v>4390000</v>
      </c>
      <c r="G251" s="189">
        <f t="shared" si="9"/>
        <v>52680000</v>
      </c>
    </row>
    <row r="252" spans="1:7" s="109" customFormat="1" ht="23.25" customHeight="1" x14ac:dyDescent="0.25">
      <c r="A252" s="310"/>
      <c r="B252" s="115" t="s">
        <v>392</v>
      </c>
      <c r="C252" s="113" t="s">
        <v>369</v>
      </c>
      <c r="D252" s="111" t="s">
        <v>393</v>
      </c>
      <c r="E252" s="111">
        <v>1</v>
      </c>
      <c r="F252" s="189">
        <v>525900000</v>
      </c>
      <c r="G252" s="189">
        <f t="shared" si="9"/>
        <v>525900000</v>
      </c>
    </row>
    <row r="253" spans="1:7" s="109" customFormat="1" ht="23.25" customHeight="1" x14ac:dyDescent="0.25">
      <c r="A253" s="310"/>
      <c r="B253" s="115" t="s">
        <v>394</v>
      </c>
      <c r="C253" s="113" t="s">
        <v>369</v>
      </c>
      <c r="D253" s="111" t="s">
        <v>185</v>
      </c>
      <c r="E253" s="111">
        <v>1</v>
      </c>
      <c r="F253" s="189">
        <v>62800000</v>
      </c>
      <c r="G253" s="189">
        <f t="shared" si="9"/>
        <v>62800000</v>
      </c>
    </row>
    <row r="254" spans="1:7" s="109" customFormat="1" ht="23.25" customHeight="1" x14ac:dyDescent="0.25">
      <c r="A254" s="310"/>
      <c r="B254" s="115" t="s">
        <v>395</v>
      </c>
      <c r="C254" s="113" t="s">
        <v>369</v>
      </c>
      <c r="D254" s="111" t="s">
        <v>185</v>
      </c>
      <c r="E254" s="111">
        <v>1</v>
      </c>
      <c r="F254" s="189">
        <v>1500000</v>
      </c>
      <c r="G254" s="189">
        <f t="shared" si="9"/>
        <v>1500000</v>
      </c>
    </row>
    <row r="255" spans="1:7" s="109" customFormat="1" ht="23.25" customHeight="1" x14ac:dyDescent="0.25">
      <c r="A255" s="310"/>
      <c r="B255" s="115" t="s">
        <v>396</v>
      </c>
      <c r="C255" s="113" t="s">
        <v>369</v>
      </c>
      <c r="D255" s="111" t="s">
        <v>185</v>
      </c>
      <c r="E255" s="111">
        <v>4</v>
      </c>
      <c r="F255" s="189">
        <v>14440000</v>
      </c>
      <c r="G255" s="189">
        <f t="shared" si="9"/>
        <v>57760000</v>
      </c>
    </row>
    <row r="256" spans="1:7" s="109" customFormat="1" ht="23.25" customHeight="1" x14ac:dyDescent="0.25">
      <c r="A256" s="310"/>
      <c r="B256" s="115" t="s">
        <v>397</v>
      </c>
      <c r="C256" s="113" t="s">
        <v>369</v>
      </c>
      <c r="D256" s="111" t="s">
        <v>185</v>
      </c>
      <c r="E256" s="111">
        <v>1</v>
      </c>
      <c r="F256" s="189">
        <v>15340000</v>
      </c>
      <c r="G256" s="189">
        <f t="shared" si="9"/>
        <v>15340000</v>
      </c>
    </row>
    <row r="257" spans="1:7" s="109" customFormat="1" ht="31.5" x14ac:dyDescent="0.25">
      <c r="A257" s="310"/>
      <c r="B257" s="115" t="s">
        <v>398</v>
      </c>
      <c r="C257" s="113" t="s">
        <v>399</v>
      </c>
      <c r="D257" s="111" t="s">
        <v>185</v>
      </c>
      <c r="E257" s="111">
        <v>2</v>
      </c>
      <c r="F257" s="189">
        <v>85930000</v>
      </c>
      <c r="G257" s="189">
        <f>F257*E257</f>
        <v>171860000</v>
      </c>
    </row>
    <row r="258" spans="1:7" s="109" customFormat="1" ht="23.25" customHeight="1" x14ac:dyDescent="0.25">
      <c r="A258" s="310"/>
      <c r="B258" s="116" t="s">
        <v>340</v>
      </c>
      <c r="C258" s="113" t="s">
        <v>341</v>
      </c>
      <c r="D258" s="113" t="s">
        <v>342</v>
      </c>
      <c r="E258" s="113">
        <v>5</v>
      </c>
      <c r="F258" s="189">
        <v>15000000</v>
      </c>
      <c r="G258" s="189">
        <f t="shared" ref="G258:G259" si="10">F258*E258</f>
        <v>75000000</v>
      </c>
    </row>
    <row r="259" spans="1:7" s="109" customFormat="1" ht="23.25" customHeight="1" x14ac:dyDescent="0.25">
      <c r="A259" s="310"/>
      <c r="B259" s="116" t="s">
        <v>343</v>
      </c>
      <c r="C259" s="113" t="s">
        <v>344</v>
      </c>
      <c r="D259" s="113" t="s">
        <v>342</v>
      </c>
      <c r="E259" s="111">
        <v>2</v>
      </c>
      <c r="F259" s="189">
        <v>20000000</v>
      </c>
      <c r="G259" s="189">
        <f t="shared" si="10"/>
        <v>40000000</v>
      </c>
    </row>
    <row r="260" spans="1:7" s="109" customFormat="1" ht="23.25" customHeight="1" x14ac:dyDescent="0.25">
      <c r="A260" s="310"/>
      <c r="B260" s="66" t="s">
        <v>470</v>
      </c>
      <c r="C260" s="113"/>
      <c r="D260" s="113"/>
      <c r="E260" s="111"/>
      <c r="F260" s="189"/>
      <c r="G260" s="227">
        <f>+G203</f>
        <v>10557240000</v>
      </c>
    </row>
    <row r="261" spans="1:7" ht="19.5" customHeight="1" x14ac:dyDescent="0.3">
      <c r="A261" s="313" t="s">
        <v>386</v>
      </c>
      <c r="B261" s="73" t="s">
        <v>315</v>
      </c>
      <c r="C261" s="76"/>
      <c r="D261" s="76"/>
      <c r="E261" s="76"/>
      <c r="F261" s="16"/>
      <c r="G261" s="272"/>
    </row>
    <row r="262" spans="1:7" ht="19.5" customHeight="1" x14ac:dyDescent="0.3">
      <c r="A262" s="313"/>
      <c r="B262" s="76" t="s">
        <v>457</v>
      </c>
      <c r="C262" s="76"/>
      <c r="D262" s="76"/>
      <c r="E262" s="76"/>
      <c r="F262" s="16"/>
      <c r="G262" s="272"/>
    </row>
    <row r="263" spans="1:7" s="32" customFormat="1" ht="19.5" customHeight="1" x14ac:dyDescent="0.3">
      <c r="A263" s="305">
        <v>1</v>
      </c>
      <c r="B263" s="66" t="s">
        <v>298</v>
      </c>
      <c r="C263" s="51" t="s">
        <v>133</v>
      </c>
      <c r="D263" s="51" t="s">
        <v>37</v>
      </c>
      <c r="E263" s="51">
        <v>3</v>
      </c>
      <c r="F263" s="59">
        <v>169042427</v>
      </c>
      <c r="G263" s="272">
        <f>F263*E263</f>
        <v>507127281</v>
      </c>
    </row>
    <row r="264" spans="1:7" ht="19.5" customHeight="1" x14ac:dyDescent="0.3">
      <c r="A264" s="314"/>
      <c r="B264" s="68" t="s">
        <v>112</v>
      </c>
      <c r="C264" s="9"/>
      <c r="D264" s="9"/>
      <c r="E264" s="9"/>
      <c r="F264" s="19"/>
      <c r="G264" s="273"/>
    </row>
    <row r="265" spans="1:7" x14ac:dyDescent="0.3">
      <c r="A265" s="320"/>
      <c r="B265" s="71" t="s">
        <v>113</v>
      </c>
      <c r="C265" s="11"/>
      <c r="D265" s="11"/>
      <c r="E265" s="11"/>
      <c r="F265" s="17"/>
      <c r="G265" s="274"/>
    </row>
    <row r="266" spans="1:7" x14ac:dyDescent="0.3">
      <c r="A266" s="320"/>
      <c r="B266" s="15" t="s">
        <v>114</v>
      </c>
      <c r="C266" s="11"/>
      <c r="D266" s="11"/>
      <c r="E266" s="11"/>
      <c r="F266" s="17"/>
      <c r="G266" s="274"/>
    </row>
    <row r="267" spans="1:7" ht="56.25" customHeight="1" x14ac:dyDescent="0.3">
      <c r="A267" s="320"/>
      <c r="B267" s="77" t="s">
        <v>115</v>
      </c>
      <c r="C267" s="11"/>
      <c r="D267" s="11"/>
      <c r="E267" s="11"/>
      <c r="F267" s="17"/>
      <c r="G267" s="274"/>
    </row>
    <row r="268" spans="1:7" ht="31.5" x14ac:dyDescent="0.3">
      <c r="A268" s="320"/>
      <c r="B268" s="77" t="s">
        <v>116</v>
      </c>
      <c r="C268" s="11"/>
      <c r="D268" s="11"/>
      <c r="E268" s="11"/>
      <c r="F268" s="17"/>
      <c r="G268" s="274"/>
    </row>
    <row r="269" spans="1:7" x14ac:dyDescent="0.3">
      <c r="A269" s="320"/>
      <c r="B269" s="2" t="s">
        <v>117</v>
      </c>
      <c r="C269" s="11"/>
      <c r="D269" s="11"/>
      <c r="E269" s="11"/>
      <c r="F269" s="17"/>
      <c r="G269" s="274"/>
    </row>
    <row r="270" spans="1:7" x14ac:dyDescent="0.3">
      <c r="A270" s="320"/>
      <c r="B270" s="2" t="s">
        <v>173</v>
      </c>
      <c r="C270" s="11"/>
      <c r="D270" s="11"/>
      <c r="E270" s="11"/>
      <c r="F270" s="17"/>
      <c r="G270" s="274"/>
    </row>
    <row r="271" spans="1:7" x14ac:dyDescent="0.3">
      <c r="A271" s="320"/>
      <c r="B271" s="5" t="s">
        <v>174</v>
      </c>
      <c r="C271" s="11"/>
      <c r="D271" s="11"/>
      <c r="E271" s="11"/>
      <c r="F271" s="17"/>
      <c r="G271" s="274"/>
    </row>
    <row r="272" spans="1:7" x14ac:dyDescent="0.3">
      <c r="A272" s="320"/>
      <c r="B272" s="5" t="s">
        <v>118</v>
      </c>
      <c r="C272" s="11"/>
      <c r="D272" s="11"/>
      <c r="E272" s="11"/>
      <c r="F272" s="17"/>
      <c r="G272" s="274"/>
    </row>
    <row r="273" spans="1:7" x14ac:dyDescent="0.3">
      <c r="A273" s="320"/>
      <c r="B273" s="5" t="s">
        <v>119</v>
      </c>
      <c r="C273" s="11"/>
      <c r="D273" s="11"/>
      <c r="E273" s="11"/>
      <c r="F273" s="17"/>
      <c r="G273" s="274"/>
    </row>
    <row r="274" spans="1:7" x14ac:dyDescent="0.3">
      <c r="A274" s="320"/>
      <c r="B274" s="2" t="s">
        <v>120</v>
      </c>
      <c r="C274" s="11"/>
      <c r="D274" s="11"/>
      <c r="E274" s="11"/>
      <c r="F274" s="17"/>
      <c r="G274" s="274"/>
    </row>
    <row r="275" spans="1:7" x14ac:dyDescent="0.3">
      <c r="A275" s="320"/>
      <c r="B275" s="2" t="s">
        <v>121</v>
      </c>
      <c r="C275" s="11"/>
      <c r="D275" s="11"/>
      <c r="E275" s="11"/>
      <c r="F275" s="17"/>
      <c r="G275" s="274"/>
    </row>
    <row r="276" spans="1:7" x14ac:dyDescent="0.3">
      <c r="A276" s="320"/>
      <c r="B276" s="5" t="s">
        <v>175</v>
      </c>
      <c r="C276" s="11"/>
      <c r="D276" s="11"/>
      <c r="E276" s="11"/>
      <c r="F276" s="17"/>
      <c r="G276" s="274"/>
    </row>
    <row r="277" spans="1:7" x14ac:dyDescent="0.3">
      <c r="A277" s="320"/>
      <c r="B277" s="5" t="s">
        <v>176</v>
      </c>
      <c r="C277" s="11"/>
      <c r="D277" s="11"/>
      <c r="E277" s="11"/>
      <c r="F277" s="17"/>
      <c r="G277" s="274"/>
    </row>
    <row r="278" spans="1:7" x14ac:dyDescent="0.3">
      <c r="A278" s="320"/>
      <c r="B278" s="2" t="s">
        <v>122</v>
      </c>
      <c r="C278" s="11"/>
      <c r="D278" s="11"/>
      <c r="E278" s="11"/>
      <c r="F278" s="17"/>
      <c r="G278" s="274"/>
    </row>
    <row r="279" spans="1:7" x14ac:dyDescent="0.3">
      <c r="A279" s="320"/>
      <c r="B279" s="2" t="s">
        <v>123</v>
      </c>
      <c r="C279" s="11"/>
      <c r="D279" s="11"/>
      <c r="E279" s="11"/>
      <c r="F279" s="17"/>
      <c r="G279" s="274"/>
    </row>
    <row r="280" spans="1:7" x14ac:dyDescent="0.3">
      <c r="A280" s="320"/>
      <c r="B280" s="3" t="s">
        <v>124</v>
      </c>
      <c r="C280" s="11"/>
      <c r="D280" s="11"/>
      <c r="E280" s="11"/>
      <c r="F280" s="17"/>
      <c r="G280" s="274"/>
    </row>
    <row r="281" spans="1:7" x14ac:dyDescent="0.3">
      <c r="A281" s="320"/>
      <c r="B281" s="2" t="s">
        <v>125</v>
      </c>
      <c r="C281" s="11"/>
      <c r="D281" s="11"/>
      <c r="E281" s="11"/>
      <c r="F281" s="17"/>
      <c r="G281" s="274"/>
    </row>
    <row r="282" spans="1:7" x14ac:dyDescent="0.3">
      <c r="A282" s="320"/>
      <c r="B282" s="2" t="s">
        <v>126</v>
      </c>
      <c r="C282" s="11"/>
      <c r="D282" s="11"/>
      <c r="E282" s="11"/>
      <c r="F282" s="17"/>
      <c r="G282" s="274"/>
    </row>
    <row r="283" spans="1:7" x14ac:dyDescent="0.3">
      <c r="A283" s="320"/>
      <c r="B283" s="5" t="s">
        <v>127</v>
      </c>
      <c r="C283" s="11"/>
      <c r="D283" s="11"/>
      <c r="E283" s="11"/>
      <c r="F283" s="17"/>
      <c r="G283" s="274"/>
    </row>
    <row r="284" spans="1:7" x14ac:dyDescent="0.3">
      <c r="A284" s="320"/>
      <c r="B284" s="5" t="s">
        <v>128</v>
      </c>
      <c r="C284" s="11"/>
      <c r="D284" s="11"/>
      <c r="E284" s="11"/>
      <c r="F284" s="17"/>
      <c r="G284" s="274"/>
    </row>
    <row r="285" spans="1:7" x14ac:dyDescent="0.3">
      <c r="A285" s="321"/>
      <c r="B285" s="5" t="s">
        <v>129</v>
      </c>
      <c r="C285" s="79"/>
      <c r="D285" s="79"/>
      <c r="E285" s="79"/>
      <c r="F285" s="80"/>
      <c r="G285" s="283"/>
    </row>
    <row r="286" spans="1:7" x14ac:dyDescent="0.3">
      <c r="A286" s="320"/>
      <c r="B286" s="2" t="s">
        <v>130</v>
      </c>
      <c r="C286" s="11"/>
      <c r="D286" s="11"/>
      <c r="E286" s="11"/>
      <c r="F286" s="17"/>
      <c r="G286" s="274"/>
    </row>
    <row r="287" spans="1:7" x14ac:dyDescent="0.3">
      <c r="A287" s="322"/>
      <c r="B287" s="4" t="s">
        <v>131</v>
      </c>
      <c r="C287" s="13"/>
      <c r="D287" s="13"/>
      <c r="E287" s="13"/>
      <c r="F287" s="18"/>
      <c r="G287" s="284"/>
    </row>
    <row r="288" spans="1:7" s="32" customFormat="1" ht="24" customHeight="1" x14ac:dyDescent="0.3">
      <c r="A288" s="323">
        <v>2</v>
      </c>
      <c r="B288" s="82" t="s">
        <v>299</v>
      </c>
      <c r="C288" s="76" t="s">
        <v>133</v>
      </c>
      <c r="D288" s="76" t="s">
        <v>65</v>
      </c>
      <c r="E288" s="158">
        <v>3</v>
      </c>
      <c r="F288" s="59">
        <v>62802604</v>
      </c>
      <c r="G288" s="272">
        <f>F288*E288</f>
        <v>188407812</v>
      </c>
    </row>
    <row r="289" spans="1:7" x14ac:dyDescent="0.3">
      <c r="A289" s="314"/>
      <c r="B289" s="83" t="s">
        <v>135</v>
      </c>
      <c r="C289" s="210"/>
      <c r="D289" s="210"/>
      <c r="E289" s="84"/>
      <c r="F289" s="145"/>
      <c r="G289" s="285"/>
    </row>
    <row r="290" spans="1:7" x14ac:dyDescent="0.3">
      <c r="A290" s="320"/>
      <c r="B290" s="14" t="s">
        <v>113</v>
      </c>
      <c r="C290" s="11"/>
      <c r="D290" s="11"/>
      <c r="E290" s="11"/>
      <c r="F290" s="17"/>
      <c r="G290" s="274"/>
    </row>
    <row r="291" spans="1:7" x14ac:dyDescent="0.3">
      <c r="A291" s="320"/>
      <c r="B291" s="15" t="s">
        <v>134</v>
      </c>
      <c r="C291" s="11"/>
      <c r="D291" s="11"/>
      <c r="E291" s="11"/>
      <c r="F291" s="17"/>
      <c r="G291" s="274"/>
    </row>
    <row r="292" spans="1:7" x14ac:dyDescent="0.3">
      <c r="A292" s="320"/>
      <c r="B292" s="14" t="s">
        <v>136</v>
      </c>
      <c r="C292" s="11"/>
      <c r="D292" s="11"/>
      <c r="E292" s="11"/>
      <c r="F292" s="17"/>
      <c r="G292" s="274"/>
    </row>
    <row r="293" spans="1:7" x14ac:dyDescent="0.3">
      <c r="A293" s="320"/>
      <c r="B293" s="2" t="s">
        <v>137</v>
      </c>
      <c r="C293" s="11"/>
      <c r="D293" s="11"/>
      <c r="E293" s="11"/>
      <c r="F293" s="17"/>
      <c r="G293" s="274"/>
    </row>
    <row r="294" spans="1:7" x14ac:dyDescent="0.3">
      <c r="A294" s="320"/>
      <c r="B294" s="2" t="s">
        <v>138</v>
      </c>
      <c r="C294" s="11"/>
      <c r="D294" s="11"/>
      <c r="E294" s="11"/>
      <c r="F294" s="17"/>
      <c r="G294" s="274"/>
    </row>
    <row r="295" spans="1:7" x14ac:dyDescent="0.3">
      <c r="A295" s="320"/>
      <c r="B295" s="2" t="s">
        <v>139</v>
      </c>
      <c r="C295" s="11"/>
      <c r="D295" s="11"/>
      <c r="E295" s="11"/>
      <c r="F295" s="17"/>
      <c r="G295" s="274"/>
    </row>
    <row r="296" spans="1:7" x14ac:dyDescent="0.3">
      <c r="A296" s="320"/>
      <c r="B296" s="2" t="s">
        <v>140</v>
      </c>
      <c r="C296" s="11"/>
      <c r="D296" s="11"/>
      <c r="E296" s="11"/>
      <c r="F296" s="17"/>
      <c r="G296" s="274"/>
    </row>
    <row r="297" spans="1:7" x14ac:dyDescent="0.3">
      <c r="A297" s="320"/>
      <c r="B297" s="2" t="s">
        <v>141</v>
      </c>
      <c r="C297" s="11"/>
      <c r="D297" s="11"/>
      <c r="E297" s="11"/>
      <c r="F297" s="17"/>
      <c r="G297" s="274"/>
    </row>
    <row r="298" spans="1:7" x14ac:dyDescent="0.3">
      <c r="A298" s="320"/>
      <c r="B298" s="2" t="s">
        <v>142</v>
      </c>
      <c r="C298" s="11"/>
      <c r="D298" s="11"/>
      <c r="E298" s="11"/>
      <c r="F298" s="17"/>
      <c r="G298" s="274"/>
    </row>
    <row r="299" spans="1:7" x14ac:dyDescent="0.3">
      <c r="A299" s="320"/>
      <c r="B299" s="2" t="s">
        <v>143</v>
      </c>
      <c r="C299" s="11"/>
      <c r="D299" s="11"/>
      <c r="E299" s="11"/>
      <c r="F299" s="17"/>
      <c r="G299" s="274"/>
    </row>
    <row r="300" spans="1:7" x14ac:dyDescent="0.3">
      <c r="A300" s="320"/>
      <c r="B300" s="2" t="s">
        <v>144</v>
      </c>
      <c r="C300" s="11"/>
      <c r="D300" s="11"/>
      <c r="E300" s="11"/>
      <c r="F300" s="17"/>
      <c r="G300" s="274"/>
    </row>
    <row r="301" spans="1:7" x14ac:dyDescent="0.3">
      <c r="A301" s="320"/>
      <c r="B301" s="2" t="s">
        <v>145</v>
      </c>
      <c r="C301" s="11"/>
      <c r="D301" s="11"/>
      <c r="E301" s="11"/>
      <c r="F301" s="17"/>
      <c r="G301" s="274"/>
    </row>
    <row r="302" spans="1:7" x14ac:dyDescent="0.3">
      <c r="A302" s="320"/>
      <c r="B302" s="2" t="s">
        <v>146</v>
      </c>
      <c r="C302" s="11"/>
      <c r="D302" s="11"/>
      <c r="E302" s="11"/>
      <c r="F302" s="17"/>
      <c r="G302" s="274"/>
    </row>
    <row r="303" spans="1:7" x14ac:dyDescent="0.3">
      <c r="A303" s="320"/>
      <c r="B303" s="2" t="s">
        <v>147</v>
      </c>
      <c r="C303" s="11"/>
      <c r="D303" s="11"/>
      <c r="E303" s="11"/>
      <c r="F303" s="17"/>
      <c r="G303" s="274"/>
    </row>
    <row r="304" spans="1:7" x14ac:dyDescent="0.3">
      <c r="A304" s="320"/>
      <c r="B304" s="6" t="s">
        <v>148</v>
      </c>
      <c r="C304" s="11"/>
      <c r="D304" s="11"/>
      <c r="E304" s="11"/>
      <c r="F304" s="17"/>
      <c r="G304" s="274"/>
    </row>
    <row r="305" spans="1:7" x14ac:dyDescent="0.3">
      <c r="A305" s="320"/>
      <c r="B305" s="3" t="s">
        <v>124</v>
      </c>
      <c r="C305" s="11"/>
      <c r="D305" s="11"/>
      <c r="E305" s="11"/>
      <c r="F305" s="17"/>
      <c r="G305" s="274"/>
    </row>
    <row r="306" spans="1:7" x14ac:dyDescent="0.3">
      <c r="A306" s="320"/>
      <c r="B306" s="2" t="s">
        <v>149</v>
      </c>
      <c r="C306" s="11"/>
      <c r="D306" s="11"/>
      <c r="E306" s="11"/>
      <c r="F306" s="17"/>
      <c r="G306" s="274"/>
    </row>
    <row r="307" spans="1:7" x14ac:dyDescent="0.3">
      <c r="A307" s="320"/>
      <c r="B307" s="5" t="s">
        <v>127</v>
      </c>
      <c r="C307" s="11"/>
      <c r="D307" s="11"/>
      <c r="E307" s="11"/>
      <c r="F307" s="17"/>
      <c r="G307" s="274"/>
    </row>
    <row r="308" spans="1:7" x14ac:dyDescent="0.3">
      <c r="A308" s="320"/>
      <c r="B308" s="5" t="s">
        <v>128</v>
      </c>
      <c r="C308" s="11"/>
      <c r="D308" s="11"/>
      <c r="E308" s="11"/>
      <c r="F308" s="17"/>
      <c r="G308" s="274"/>
    </row>
    <row r="309" spans="1:7" x14ac:dyDescent="0.3">
      <c r="A309" s="320"/>
      <c r="B309" s="2" t="s">
        <v>129</v>
      </c>
      <c r="C309" s="11"/>
      <c r="D309" s="11"/>
      <c r="E309" s="11"/>
      <c r="F309" s="17"/>
      <c r="G309" s="274"/>
    </row>
    <row r="310" spans="1:7" x14ac:dyDescent="0.3">
      <c r="A310" s="322"/>
      <c r="B310" s="4" t="s">
        <v>150</v>
      </c>
      <c r="C310" s="13"/>
      <c r="D310" s="13"/>
      <c r="E310" s="13"/>
      <c r="F310" s="18"/>
      <c r="G310" s="284"/>
    </row>
    <row r="311" spans="1:7" x14ac:dyDescent="0.3">
      <c r="A311" s="324"/>
      <c r="B311" s="244" t="s">
        <v>469</v>
      </c>
      <c r="C311" s="242"/>
      <c r="D311" s="242"/>
      <c r="E311" s="242"/>
      <c r="F311" s="243"/>
      <c r="G311" s="286">
        <f>+G288+G263</f>
        <v>695535093</v>
      </c>
    </row>
    <row r="312" spans="1:7" s="32" customFormat="1" x14ac:dyDescent="0.3">
      <c r="A312" s="305" t="s">
        <v>464</v>
      </c>
      <c r="B312" s="73" t="s">
        <v>316</v>
      </c>
      <c r="C312" s="33"/>
      <c r="D312" s="182"/>
      <c r="E312" s="33"/>
      <c r="F312" s="75"/>
      <c r="G312" s="280"/>
    </row>
    <row r="313" spans="1:7" s="32" customFormat="1" x14ac:dyDescent="0.3">
      <c r="A313" s="318"/>
      <c r="B313" s="140" t="s">
        <v>457</v>
      </c>
      <c r="C313" s="246"/>
      <c r="D313" s="245"/>
      <c r="E313" s="246"/>
      <c r="F313" s="247"/>
      <c r="G313" s="287"/>
    </row>
    <row r="314" spans="1:7" s="32" customFormat="1" x14ac:dyDescent="0.3">
      <c r="A314" s="23">
        <v>1</v>
      </c>
      <c r="B314" s="23" t="s">
        <v>190</v>
      </c>
      <c r="C314" s="159" t="s">
        <v>191</v>
      </c>
      <c r="D314" s="22" t="s">
        <v>65</v>
      </c>
      <c r="E314" s="160">
        <v>8</v>
      </c>
      <c r="F314" s="161">
        <v>87500000</v>
      </c>
      <c r="G314" s="288">
        <f>F314*E314</f>
        <v>700000000</v>
      </c>
    </row>
    <row r="315" spans="1:7" x14ac:dyDescent="0.3">
      <c r="A315" s="262"/>
      <c r="B315" s="39" t="s">
        <v>192</v>
      </c>
      <c r="C315" s="41"/>
      <c r="D315" s="196"/>
      <c r="E315" s="41"/>
      <c r="F315" s="42"/>
      <c r="G315" s="269"/>
    </row>
    <row r="316" spans="1:7" x14ac:dyDescent="0.3">
      <c r="A316" s="262"/>
      <c r="B316" s="39" t="s">
        <v>104</v>
      </c>
      <c r="C316" s="41"/>
      <c r="D316" s="196"/>
      <c r="E316" s="41"/>
      <c r="F316" s="42"/>
      <c r="G316" s="269"/>
    </row>
    <row r="317" spans="1:7" x14ac:dyDescent="0.3">
      <c r="A317" s="262"/>
      <c r="B317" s="39" t="s">
        <v>193</v>
      </c>
      <c r="C317" s="41"/>
      <c r="D317" s="196"/>
      <c r="E317" s="41"/>
      <c r="F317" s="42"/>
      <c r="G317" s="269"/>
    </row>
    <row r="318" spans="1:7" x14ac:dyDescent="0.3">
      <c r="A318" s="262"/>
      <c r="B318" s="39" t="s">
        <v>194</v>
      </c>
      <c r="C318" s="41"/>
      <c r="D318" s="196"/>
      <c r="E318" s="41"/>
      <c r="F318" s="42"/>
      <c r="G318" s="269"/>
    </row>
    <row r="319" spans="1:7" x14ac:dyDescent="0.3">
      <c r="A319" s="301"/>
      <c r="B319" s="39" t="s">
        <v>195</v>
      </c>
      <c r="C319" s="41"/>
      <c r="D319" s="196"/>
      <c r="E319" s="41"/>
      <c r="F319" s="42"/>
      <c r="G319" s="269"/>
    </row>
    <row r="320" spans="1:7" ht="30.75" customHeight="1" x14ac:dyDescent="0.3">
      <c r="A320" s="301"/>
      <c r="B320" s="39" t="s">
        <v>105</v>
      </c>
      <c r="C320" s="41"/>
      <c r="D320" s="196"/>
      <c r="E320" s="41"/>
      <c r="F320" s="42"/>
      <c r="G320" s="269"/>
    </row>
    <row r="321" spans="1:7" x14ac:dyDescent="0.3">
      <c r="A321" s="262"/>
      <c r="B321" s="39" t="s">
        <v>106</v>
      </c>
      <c r="C321" s="41"/>
      <c r="D321" s="196"/>
      <c r="E321" s="41"/>
      <c r="F321" s="42"/>
      <c r="G321" s="269"/>
    </row>
    <row r="322" spans="1:7" x14ac:dyDescent="0.3">
      <c r="A322" s="262"/>
      <c r="B322" s="39" t="s">
        <v>196</v>
      </c>
      <c r="C322" s="41"/>
      <c r="D322" s="196"/>
      <c r="E322" s="41"/>
      <c r="F322" s="42"/>
      <c r="G322" s="269"/>
    </row>
    <row r="323" spans="1:7" x14ac:dyDescent="0.3">
      <c r="A323" s="262"/>
      <c r="B323" s="39" t="s">
        <v>197</v>
      </c>
      <c r="C323" s="41"/>
      <c r="D323" s="196"/>
      <c r="E323" s="41"/>
      <c r="F323" s="42"/>
      <c r="G323" s="269"/>
    </row>
    <row r="324" spans="1:7" x14ac:dyDescent="0.3">
      <c r="A324" s="262"/>
      <c r="B324" s="39" t="s">
        <v>198</v>
      </c>
      <c r="C324" s="41"/>
      <c r="D324" s="196"/>
      <c r="E324" s="41"/>
      <c r="F324" s="42"/>
      <c r="G324" s="269"/>
    </row>
    <row r="325" spans="1:7" x14ac:dyDescent="0.3">
      <c r="A325" s="301"/>
      <c r="B325" s="39" t="s">
        <v>199</v>
      </c>
      <c r="C325" s="41"/>
      <c r="D325" s="196"/>
      <c r="E325" s="41"/>
      <c r="F325" s="42"/>
      <c r="G325" s="269"/>
    </row>
    <row r="326" spans="1:7" ht="30.75" customHeight="1" x14ac:dyDescent="0.3">
      <c r="A326" s="301"/>
      <c r="B326" s="39" t="s">
        <v>200</v>
      </c>
      <c r="C326" s="41"/>
      <c r="D326" s="196"/>
      <c r="E326" s="41"/>
      <c r="F326" s="42"/>
      <c r="G326" s="269"/>
    </row>
    <row r="327" spans="1:7" x14ac:dyDescent="0.3">
      <c r="A327" s="262"/>
      <c r="B327" s="39" t="s">
        <v>201</v>
      </c>
      <c r="C327" s="41"/>
      <c r="D327" s="196"/>
      <c r="E327" s="41"/>
      <c r="F327" s="42"/>
      <c r="G327" s="269"/>
    </row>
    <row r="328" spans="1:7" x14ac:dyDescent="0.3">
      <c r="A328" s="262"/>
      <c r="B328" s="39" t="s">
        <v>202</v>
      </c>
      <c r="C328" s="41"/>
      <c r="D328" s="196"/>
      <c r="E328" s="41"/>
      <c r="F328" s="42"/>
      <c r="G328" s="269"/>
    </row>
    <row r="329" spans="1:7" x14ac:dyDescent="0.3">
      <c r="A329" s="262"/>
      <c r="B329" s="39" t="s">
        <v>203</v>
      </c>
      <c r="C329" s="41"/>
      <c r="D329" s="196"/>
      <c r="E329" s="41"/>
      <c r="F329" s="42"/>
      <c r="G329" s="269"/>
    </row>
    <row r="330" spans="1:7" x14ac:dyDescent="0.3">
      <c r="A330" s="262"/>
      <c r="B330" s="39" t="s">
        <v>204</v>
      </c>
      <c r="C330" s="41"/>
      <c r="D330" s="196"/>
      <c r="E330" s="41"/>
      <c r="F330" s="42"/>
      <c r="G330" s="269"/>
    </row>
    <row r="331" spans="1:7" x14ac:dyDescent="0.3">
      <c r="A331" s="301"/>
      <c r="B331" s="39" t="s">
        <v>107</v>
      </c>
      <c r="C331" s="41"/>
      <c r="D331" s="196"/>
      <c r="E331" s="41"/>
      <c r="F331" s="42"/>
      <c r="G331" s="269"/>
    </row>
    <row r="332" spans="1:7" ht="30.75" customHeight="1" x14ac:dyDescent="0.3">
      <c r="A332" s="301"/>
      <c r="B332" s="39" t="s">
        <v>108</v>
      </c>
      <c r="C332" s="41"/>
      <c r="D332" s="196"/>
      <c r="E332" s="41"/>
      <c r="F332" s="42"/>
      <c r="G332" s="269"/>
    </row>
    <row r="333" spans="1:7" x14ac:dyDescent="0.3">
      <c r="A333" s="262"/>
      <c r="B333" s="39" t="s">
        <v>109</v>
      </c>
      <c r="C333" s="41"/>
      <c r="D333" s="196"/>
      <c r="E333" s="41"/>
      <c r="F333" s="42"/>
      <c r="G333" s="269"/>
    </row>
    <row r="334" spans="1:7" x14ac:dyDescent="0.3">
      <c r="A334" s="262"/>
      <c r="B334" s="39" t="s">
        <v>110</v>
      </c>
      <c r="C334" s="41"/>
      <c r="D334" s="196"/>
      <c r="E334" s="41"/>
      <c r="F334" s="42"/>
      <c r="G334" s="269"/>
    </row>
    <row r="335" spans="1:7" ht="44.25" customHeight="1" x14ac:dyDescent="0.3">
      <c r="A335" s="262"/>
      <c r="B335" s="39" t="s">
        <v>166</v>
      </c>
      <c r="C335" s="41"/>
      <c r="D335" s="196"/>
      <c r="E335" s="41"/>
      <c r="F335" s="42"/>
      <c r="G335" s="269"/>
    </row>
    <row r="336" spans="1:7" ht="31.5" x14ac:dyDescent="0.3">
      <c r="A336" s="262"/>
      <c r="B336" s="39" t="s">
        <v>167</v>
      </c>
      <c r="C336" s="41"/>
      <c r="D336" s="196"/>
      <c r="E336" s="41"/>
      <c r="F336" s="42"/>
      <c r="G336" s="269"/>
    </row>
    <row r="337" spans="1:7" ht="31.5" x14ac:dyDescent="0.3">
      <c r="A337" s="301"/>
      <c r="B337" s="39" t="s">
        <v>168</v>
      </c>
      <c r="C337" s="41"/>
      <c r="D337" s="196"/>
      <c r="E337" s="41"/>
      <c r="F337" s="42"/>
      <c r="G337" s="269"/>
    </row>
    <row r="338" spans="1:7" ht="30.75" customHeight="1" x14ac:dyDescent="0.3">
      <c r="A338" s="301"/>
      <c r="B338" s="39" t="s">
        <v>111</v>
      </c>
      <c r="C338" s="41"/>
      <c r="D338" s="196"/>
      <c r="E338" s="41"/>
      <c r="F338" s="42"/>
      <c r="G338" s="269"/>
    </row>
    <row r="339" spans="1:7" x14ac:dyDescent="0.3">
      <c r="A339" s="262"/>
      <c r="B339" s="39" t="s">
        <v>205</v>
      </c>
      <c r="C339" s="41"/>
      <c r="D339" s="196"/>
      <c r="E339" s="41"/>
      <c r="F339" s="42"/>
      <c r="G339" s="269"/>
    </row>
    <row r="340" spans="1:7" x14ac:dyDescent="0.3">
      <c r="A340" s="262"/>
      <c r="B340" s="39" t="s">
        <v>105</v>
      </c>
      <c r="C340" s="41"/>
      <c r="D340" s="196"/>
      <c r="E340" s="41"/>
      <c r="F340" s="42"/>
      <c r="G340" s="269"/>
    </row>
    <row r="341" spans="1:7" x14ac:dyDescent="0.3">
      <c r="A341" s="262"/>
      <c r="B341" s="39" t="s">
        <v>106</v>
      </c>
      <c r="C341" s="41"/>
      <c r="D341" s="196"/>
      <c r="E341" s="41"/>
      <c r="F341" s="42"/>
      <c r="G341" s="269"/>
    </row>
    <row r="342" spans="1:7" x14ac:dyDescent="0.3">
      <c r="A342" s="262"/>
      <c r="B342" s="39" t="s">
        <v>206</v>
      </c>
      <c r="C342" s="41"/>
      <c r="D342" s="196"/>
      <c r="E342" s="41"/>
      <c r="F342" s="42"/>
      <c r="G342" s="269"/>
    </row>
    <row r="343" spans="1:7" x14ac:dyDescent="0.3">
      <c r="A343" s="301"/>
      <c r="B343" s="39" t="s">
        <v>207</v>
      </c>
      <c r="C343" s="41"/>
      <c r="D343" s="196"/>
      <c r="E343" s="41"/>
      <c r="F343" s="42"/>
      <c r="G343" s="269"/>
    </row>
    <row r="344" spans="1:7" ht="30.75" customHeight="1" x14ac:dyDescent="0.3">
      <c r="A344" s="301"/>
      <c r="B344" s="39" t="s">
        <v>208</v>
      </c>
      <c r="C344" s="41"/>
      <c r="D344" s="196"/>
      <c r="E344" s="41"/>
      <c r="F344" s="42"/>
      <c r="G344" s="269"/>
    </row>
    <row r="345" spans="1:7" ht="31.5" x14ac:dyDescent="0.3">
      <c r="A345" s="262"/>
      <c r="B345" s="39" t="s">
        <v>209</v>
      </c>
      <c r="C345" s="41"/>
      <c r="D345" s="196"/>
      <c r="E345" s="41"/>
      <c r="F345" s="42"/>
      <c r="G345" s="269"/>
    </row>
    <row r="346" spans="1:7" x14ac:dyDescent="0.3">
      <c r="A346" s="262"/>
      <c r="B346" s="39" t="s">
        <v>210</v>
      </c>
      <c r="C346" s="41"/>
      <c r="D346" s="196"/>
      <c r="E346" s="41"/>
      <c r="F346" s="42"/>
      <c r="G346" s="269"/>
    </row>
    <row r="347" spans="1:7" x14ac:dyDescent="0.3">
      <c r="A347" s="262"/>
      <c r="B347" s="39" t="s">
        <v>211</v>
      </c>
      <c r="C347" s="41"/>
      <c r="D347" s="196"/>
      <c r="E347" s="41"/>
      <c r="F347" s="42"/>
      <c r="G347" s="269"/>
    </row>
    <row r="348" spans="1:7" ht="31.5" x14ac:dyDescent="0.3">
      <c r="A348" s="262"/>
      <c r="B348" s="39" t="s">
        <v>212</v>
      </c>
      <c r="C348" s="41"/>
      <c r="D348" s="196"/>
      <c r="E348" s="41"/>
      <c r="F348" s="42"/>
      <c r="G348" s="269"/>
    </row>
    <row r="349" spans="1:7" ht="31.5" x14ac:dyDescent="0.3">
      <c r="A349" s="301"/>
      <c r="B349" s="39" t="s">
        <v>213</v>
      </c>
      <c r="C349" s="41"/>
      <c r="D349" s="196"/>
      <c r="E349" s="41"/>
      <c r="F349" s="42"/>
      <c r="G349" s="269"/>
    </row>
    <row r="350" spans="1:7" ht="30.75" customHeight="1" x14ac:dyDescent="0.3">
      <c r="A350" s="301"/>
      <c r="B350" s="39" t="s">
        <v>107</v>
      </c>
      <c r="C350" s="41"/>
      <c r="D350" s="196"/>
      <c r="E350" s="41"/>
      <c r="F350" s="42"/>
      <c r="G350" s="269"/>
    </row>
    <row r="351" spans="1:7" x14ac:dyDescent="0.3">
      <c r="A351" s="262"/>
      <c r="B351" s="39" t="s">
        <v>108</v>
      </c>
      <c r="C351" s="41"/>
      <c r="D351" s="196"/>
      <c r="E351" s="41"/>
      <c r="F351" s="42"/>
      <c r="G351" s="269"/>
    </row>
    <row r="352" spans="1:7" x14ac:dyDescent="0.3">
      <c r="A352" s="262"/>
      <c r="B352" s="39" t="s">
        <v>109</v>
      </c>
      <c r="C352" s="41"/>
      <c r="D352" s="196"/>
      <c r="E352" s="41"/>
      <c r="F352" s="42"/>
      <c r="G352" s="269"/>
    </row>
    <row r="353" spans="1:7" x14ac:dyDescent="0.3">
      <c r="A353" s="262"/>
      <c r="B353" s="39" t="s">
        <v>110</v>
      </c>
      <c r="C353" s="41"/>
      <c r="D353" s="196"/>
      <c r="E353" s="41"/>
      <c r="F353" s="42"/>
      <c r="G353" s="269"/>
    </row>
    <row r="354" spans="1:7" ht="48.75" customHeight="1" x14ac:dyDescent="0.3">
      <c r="A354" s="262"/>
      <c r="B354" s="39" t="s">
        <v>166</v>
      </c>
      <c r="C354" s="41"/>
      <c r="D354" s="196"/>
      <c r="E354" s="41"/>
      <c r="F354" s="42"/>
      <c r="G354" s="269"/>
    </row>
    <row r="355" spans="1:7" ht="31.5" x14ac:dyDescent="0.3">
      <c r="A355" s="301"/>
      <c r="B355" s="39" t="s">
        <v>167</v>
      </c>
      <c r="C355" s="41"/>
      <c r="D355" s="196"/>
      <c r="E355" s="41"/>
      <c r="F355" s="42"/>
      <c r="G355" s="269"/>
    </row>
    <row r="356" spans="1:7" ht="30.75" customHeight="1" x14ac:dyDescent="0.3">
      <c r="A356" s="301"/>
      <c r="B356" s="39" t="s">
        <v>168</v>
      </c>
      <c r="C356" s="41"/>
      <c r="D356" s="196"/>
      <c r="E356" s="41"/>
      <c r="F356" s="42"/>
      <c r="G356" s="269"/>
    </row>
    <row r="357" spans="1:7" x14ac:dyDescent="0.3">
      <c r="A357" s="262"/>
      <c r="B357" s="39" t="s">
        <v>111</v>
      </c>
      <c r="C357" s="41"/>
      <c r="D357" s="196"/>
      <c r="E357" s="41"/>
      <c r="F357" s="42"/>
      <c r="G357" s="269"/>
    </row>
    <row r="358" spans="1:7" x14ac:dyDescent="0.3">
      <c r="A358" s="262"/>
      <c r="B358" s="39" t="s">
        <v>214</v>
      </c>
      <c r="C358" s="41"/>
      <c r="D358" s="196"/>
      <c r="E358" s="41"/>
      <c r="F358" s="42"/>
      <c r="G358" s="269"/>
    </row>
    <row r="359" spans="1:7" x14ac:dyDescent="0.3">
      <c r="A359" s="262"/>
      <c r="B359" s="39" t="s">
        <v>105</v>
      </c>
      <c r="C359" s="41"/>
      <c r="D359" s="196"/>
      <c r="E359" s="41"/>
      <c r="F359" s="42"/>
      <c r="G359" s="269"/>
    </row>
    <row r="360" spans="1:7" x14ac:dyDescent="0.3">
      <c r="A360" s="262"/>
      <c r="B360" s="39" t="s">
        <v>106</v>
      </c>
      <c r="C360" s="41"/>
      <c r="D360" s="196"/>
      <c r="E360" s="41"/>
      <c r="F360" s="42"/>
      <c r="G360" s="269"/>
    </row>
    <row r="361" spans="1:7" x14ac:dyDescent="0.3">
      <c r="A361" s="301"/>
      <c r="B361" s="39" t="s">
        <v>215</v>
      </c>
      <c r="C361" s="41"/>
      <c r="D361" s="196"/>
      <c r="E361" s="41"/>
      <c r="F361" s="42"/>
      <c r="G361" s="269"/>
    </row>
    <row r="362" spans="1:7" ht="30.75" customHeight="1" x14ac:dyDescent="0.3">
      <c r="A362" s="301"/>
      <c r="B362" s="39" t="s">
        <v>216</v>
      </c>
      <c r="C362" s="41"/>
      <c r="D362" s="196"/>
      <c r="E362" s="41"/>
      <c r="F362" s="42"/>
      <c r="G362" s="269"/>
    </row>
    <row r="363" spans="1:7" ht="31.5" x14ac:dyDescent="0.3">
      <c r="A363" s="262"/>
      <c r="B363" s="39" t="s">
        <v>217</v>
      </c>
      <c r="C363" s="41"/>
      <c r="D363" s="196"/>
      <c r="E363" s="41"/>
      <c r="F363" s="42"/>
      <c r="G363" s="269"/>
    </row>
    <row r="364" spans="1:7" x14ac:dyDescent="0.3">
      <c r="A364" s="262"/>
      <c r="B364" s="39" t="s">
        <v>107</v>
      </c>
      <c r="C364" s="41"/>
      <c r="D364" s="196"/>
      <c r="E364" s="41"/>
      <c r="F364" s="42"/>
      <c r="G364" s="269"/>
    </row>
    <row r="365" spans="1:7" x14ac:dyDescent="0.3">
      <c r="A365" s="262"/>
      <c r="B365" s="39" t="s">
        <v>108</v>
      </c>
      <c r="C365" s="41"/>
      <c r="D365" s="196"/>
      <c r="E365" s="41"/>
      <c r="F365" s="42"/>
      <c r="G365" s="269"/>
    </row>
    <row r="366" spans="1:7" x14ac:dyDescent="0.3">
      <c r="A366" s="262"/>
      <c r="B366" s="39" t="s">
        <v>109</v>
      </c>
      <c r="C366" s="41"/>
      <c r="D366" s="196"/>
      <c r="E366" s="41"/>
      <c r="F366" s="42"/>
      <c r="G366" s="269"/>
    </row>
    <row r="367" spans="1:7" x14ac:dyDescent="0.3">
      <c r="A367" s="301"/>
      <c r="B367" s="39" t="s">
        <v>110</v>
      </c>
      <c r="C367" s="41"/>
      <c r="D367" s="196"/>
      <c r="E367" s="41"/>
      <c r="F367" s="42"/>
      <c r="G367" s="269"/>
    </row>
    <row r="368" spans="1:7" ht="30.75" customHeight="1" x14ac:dyDescent="0.3">
      <c r="A368" s="301"/>
      <c r="B368" s="39" t="s">
        <v>166</v>
      </c>
      <c r="C368" s="41"/>
      <c r="D368" s="196"/>
      <c r="E368" s="41"/>
      <c r="F368" s="42"/>
      <c r="G368" s="269"/>
    </row>
    <row r="369" spans="1:7" ht="31.5" x14ac:dyDescent="0.3">
      <c r="A369" s="262"/>
      <c r="B369" s="39" t="s">
        <v>167</v>
      </c>
      <c r="C369" s="41"/>
      <c r="D369" s="196"/>
      <c r="E369" s="41"/>
      <c r="F369" s="42"/>
      <c r="G369" s="269"/>
    </row>
    <row r="370" spans="1:7" ht="31.5" x14ac:dyDescent="0.3">
      <c r="A370" s="262"/>
      <c r="B370" s="39" t="s">
        <v>168</v>
      </c>
      <c r="C370" s="41"/>
      <c r="D370" s="196"/>
      <c r="E370" s="41"/>
      <c r="F370" s="42"/>
      <c r="G370" s="269"/>
    </row>
    <row r="371" spans="1:7" x14ac:dyDescent="0.3">
      <c r="A371" s="262"/>
      <c r="B371" s="39" t="s">
        <v>111</v>
      </c>
      <c r="C371" s="41"/>
      <c r="D371" s="196"/>
      <c r="E371" s="41"/>
      <c r="F371" s="42"/>
      <c r="G371" s="269"/>
    </row>
    <row r="372" spans="1:7" x14ac:dyDescent="0.3">
      <c r="A372" s="262"/>
      <c r="B372" s="39" t="s">
        <v>218</v>
      </c>
      <c r="C372" s="41"/>
      <c r="D372" s="196"/>
      <c r="E372" s="41"/>
      <c r="F372" s="42"/>
      <c r="G372" s="269"/>
    </row>
    <row r="373" spans="1:7" x14ac:dyDescent="0.3">
      <c r="A373" s="301"/>
      <c r="B373" s="39" t="s">
        <v>105</v>
      </c>
      <c r="C373" s="41"/>
      <c r="D373" s="196"/>
      <c r="E373" s="41"/>
      <c r="F373" s="42"/>
      <c r="G373" s="269"/>
    </row>
    <row r="374" spans="1:7" ht="30.75" customHeight="1" x14ac:dyDescent="0.3">
      <c r="A374" s="301"/>
      <c r="B374" s="39" t="s">
        <v>106</v>
      </c>
      <c r="C374" s="41"/>
      <c r="D374" s="196"/>
      <c r="E374" s="41"/>
      <c r="F374" s="42"/>
      <c r="G374" s="269"/>
    </row>
    <row r="375" spans="1:7" x14ac:dyDescent="0.3">
      <c r="A375" s="262"/>
      <c r="B375" s="39" t="s">
        <v>219</v>
      </c>
      <c r="C375" s="41"/>
      <c r="D375" s="196"/>
      <c r="E375" s="41"/>
      <c r="F375" s="42"/>
      <c r="G375" s="269"/>
    </row>
    <row r="376" spans="1:7" x14ac:dyDescent="0.3">
      <c r="A376" s="262"/>
      <c r="B376" s="39" t="s">
        <v>220</v>
      </c>
      <c r="C376" s="41"/>
      <c r="D376" s="196"/>
      <c r="E376" s="41"/>
      <c r="F376" s="42"/>
      <c r="G376" s="269"/>
    </row>
    <row r="377" spans="1:7" x14ac:dyDescent="0.3">
      <c r="A377" s="262"/>
      <c r="B377" s="39" t="s">
        <v>221</v>
      </c>
      <c r="C377" s="41"/>
      <c r="D377" s="196"/>
      <c r="E377" s="41"/>
      <c r="F377" s="42"/>
      <c r="G377" s="269"/>
    </row>
    <row r="378" spans="1:7" x14ac:dyDescent="0.3">
      <c r="A378" s="262"/>
      <c r="B378" s="39" t="s">
        <v>222</v>
      </c>
      <c r="C378" s="41"/>
      <c r="D378" s="196"/>
      <c r="E378" s="41"/>
      <c r="F378" s="42"/>
      <c r="G378" s="269"/>
    </row>
    <row r="379" spans="1:7" x14ac:dyDescent="0.3">
      <c r="A379" s="301"/>
      <c r="B379" s="39" t="s">
        <v>223</v>
      </c>
      <c r="C379" s="41"/>
      <c r="D379" s="196"/>
      <c r="E379" s="41"/>
      <c r="F379" s="42"/>
      <c r="G379" s="269"/>
    </row>
    <row r="380" spans="1:7" ht="30.75" customHeight="1" x14ac:dyDescent="0.3">
      <c r="A380" s="301"/>
      <c r="B380" s="39" t="s">
        <v>224</v>
      </c>
      <c r="C380" s="41"/>
      <c r="D380" s="196"/>
      <c r="E380" s="41"/>
      <c r="F380" s="42"/>
      <c r="G380" s="269"/>
    </row>
    <row r="381" spans="1:7" x14ac:dyDescent="0.3">
      <c r="A381" s="262"/>
      <c r="B381" s="39" t="s">
        <v>107</v>
      </c>
      <c r="C381" s="41"/>
      <c r="D381" s="196"/>
      <c r="E381" s="41"/>
      <c r="F381" s="42"/>
      <c r="G381" s="269"/>
    </row>
    <row r="382" spans="1:7" x14ac:dyDescent="0.3">
      <c r="A382" s="262"/>
      <c r="B382" s="39" t="s">
        <v>108</v>
      </c>
      <c r="C382" s="41"/>
      <c r="D382" s="196"/>
      <c r="E382" s="41"/>
      <c r="F382" s="42"/>
      <c r="G382" s="269"/>
    </row>
    <row r="383" spans="1:7" x14ac:dyDescent="0.3">
      <c r="A383" s="262"/>
      <c r="B383" s="39" t="s">
        <v>109</v>
      </c>
      <c r="C383" s="41"/>
      <c r="D383" s="196"/>
      <c r="E383" s="41"/>
      <c r="F383" s="42"/>
      <c r="G383" s="269"/>
    </row>
    <row r="384" spans="1:7" x14ac:dyDescent="0.3">
      <c r="A384" s="262"/>
      <c r="B384" s="39" t="s">
        <v>110</v>
      </c>
      <c r="C384" s="41"/>
      <c r="D384" s="196"/>
      <c r="E384" s="41"/>
      <c r="F384" s="42"/>
      <c r="G384" s="269"/>
    </row>
    <row r="385" spans="1:7" ht="44.25" customHeight="1" x14ac:dyDescent="0.3">
      <c r="A385" s="301"/>
      <c r="B385" s="39" t="s">
        <v>166</v>
      </c>
      <c r="C385" s="41"/>
      <c r="D385" s="196"/>
      <c r="E385" s="41"/>
      <c r="F385" s="42"/>
      <c r="G385" s="269"/>
    </row>
    <row r="386" spans="1:7" ht="30.75" customHeight="1" x14ac:dyDescent="0.3">
      <c r="A386" s="301"/>
      <c r="B386" s="39" t="s">
        <v>167</v>
      </c>
      <c r="C386" s="41"/>
      <c r="D386" s="196"/>
      <c r="E386" s="41"/>
      <c r="F386" s="42"/>
      <c r="G386" s="269"/>
    </row>
    <row r="387" spans="1:7" ht="31.5" x14ac:dyDescent="0.3">
      <c r="A387" s="262"/>
      <c r="B387" s="39" t="s">
        <v>168</v>
      </c>
      <c r="C387" s="41"/>
      <c r="D387" s="196"/>
      <c r="E387" s="41"/>
      <c r="F387" s="42"/>
      <c r="G387" s="269"/>
    </row>
    <row r="388" spans="1:7" x14ac:dyDescent="0.3">
      <c r="A388" s="262"/>
      <c r="B388" s="39" t="s">
        <v>111</v>
      </c>
      <c r="C388" s="41"/>
      <c r="D388" s="196"/>
      <c r="E388" s="41"/>
      <c r="F388" s="42"/>
      <c r="G388" s="269"/>
    </row>
    <row r="389" spans="1:7" x14ac:dyDescent="0.3">
      <c r="A389" s="262"/>
      <c r="B389" s="39" t="s">
        <v>225</v>
      </c>
      <c r="C389" s="41"/>
      <c r="D389" s="196"/>
      <c r="E389" s="41"/>
      <c r="F389" s="42"/>
      <c r="G389" s="269"/>
    </row>
    <row r="390" spans="1:7" x14ac:dyDescent="0.3">
      <c r="A390" s="262"/>
      <c r="B390" s="39" t="s">
        <v>105</v>
      </c>
      <c r="C390" s="41"/>
      <c r="D390" s="196"/>
      <c r="E390" s="41"/>
      <c r="F390" s="42"/>
      <c r="G390" s="269"/>
    </row>
    <row r="391" spans="1:7" x14ac:dyDescent="0.3">
      <c r="A391" s="301"/>
      <c r="B391" s="39" t="s">
        <v>106</v>
      </c>
      <c r="C391" s="41"/>
      <c r="D391" s="196"/>
      <c r="E391" s="41"/>
      <c r="F391" s="42"/>
      <c r="G391" s="269"/>
    </row>
    <row r="392" spans="1:7" ht="30.75" customHeight="1" x14ac:dyDescent="0.3">
      <c r="A392" s="301"/>
      <c r="B392" s="39" t="s">
        <v>226</v>
      </c>
      <c r="C392" s="41"/>
      <c r="D392" s="196"/>
      <c r="E392" s="41"/>
      <c r="F392" s="42"/>
      <c r="G392" s="269"/>
    </row>
    <row r="393" spans="1:7" x14ac:dyDescent="0.3">
      <c r="A393" s="262"/>
      <c r="B393" s="39" t="s">
        <v>227</v>
      </c>
      <c r="C393" s="41"/>
      <c r="D393" s="196"/>
      <c r="E393" s="41"/>
      <c r="F393" s="42"/>
      <c r="G393" s="269"/>
    </row>
    <row r="394" spans="1:7" x14ac:dyDescent="0.3">
      <c r="A394" s="262"/>
      <c r="B394" s="39" t="s">
        <v>228</v>
      </c>
      <c r="C394" s="41"/>
      <c r="D394" s="196"/>
      <c r="E394" s="41"/>
      <c r="F394" s="42"/>
      <c r="G394" s="269"/>
    </row>
    <row r="395" spans="1:7" x14ac:dyDescent="0.3">
      <c r="A395" s="262"/>
      <c r="B395" s="39" t="s">
        <v>229</v>
      </c>
      <c r="C395" s="41"/>
      <c r="D395" s="196"/>
      <c r="E395" s="41"/>
      <c r="F395" s="42"/>
      <c r="G395" s="269"/>
    </row>
    <row r="396" spans="1:7" ht="31.5" x14ac:dyDescent="0.3">
      <c r="A396" s="262"/>
      <c r="B396" s="39" t="s">
        <v>230</v>
      </c>
      <c r="C396" s="41"/>
      <c r="D396" s="196"/>
      <c r="E396" s="41"/>
      <c r="F396" s="42"/>
      <c r="G396" s="269"/>
    </row>
    <row r="397" spans="1:7" x14ac:dyDescent="0.3">
      <c r="A397" s="301"/>
      <c r="B397" s="39" t="s">
        <v>107</v>
      </c>
      <c r="C397" s="41"/>
      <c r="D397" s="196"/>
      <c r="E397" s="41"/>
      <c r="F397" s="42"/>
      <c r="G397" s="269"/>
    </row>
    <row r="398" spans="1:7" ht="30.75" customHeight="1" x14ac:dyDescent="0.3">
      <c r="A398" s="301"/>
      <c r="B398" s="39" t="s">
        <v>108</v>
      </c>
      <c r="C398" s="41"/>
      <c r="D398" s="196"/>
      <c r="E398" s="41"/>
      <c r="F398" s="42"/>
      <c r="G398" s="269"/>
    </row>
    <row r="399" spans="1:7" x14ac:dyDescent="0.3">
      <c r="A399" s="262"/>
      <c r="B399" s="39" t="s">
        <v>109</v>
      </c>
      <c r="C399" s="41"/>
      <c r="D399" s="196"/>
      <c r="E399" s="41"/>
      <c r="F399" s="42"/>
      <c r="G399" s="269"/>
    </row>
    <row r="400" spans="1:7" x14ac:dyDescent="0.3">
      <c r="A400" s="262"/>
      <c r="B400" s="39" t="s">
        <v>110</v>
      </c>
      <c r="C400" s="41"/>
      <c r="D400" s="196"/>
      <c r="E400" s="41"/>
      <c r="F400" s="42"/>
      <c r="G400" s="269"/>
    </row>
    <row r="401" spans="1:7" ht="45.75" customHeight="1" x14ac:dyDescent="0.3">
      <c r="A401" s="262"/>
      <c r="B401" s="39" t="s">
        <v>166</v>
      </c>
      <c r="C401" s="41"/>
      <c r="D401" s="196"/>
      <c r="E401" s="41"/>
      <c r="F401" s="42"/>
      <c r="G401" s="269"/>
    </row>
    <row r="402" spans="1:7" ht="31.5" x14ac:dyDescent="0.3">
      <c r="A402" s="262"/>
      <c r="B402" s="39" t="s">
        <v>167</v>
      </c>
      <c r="C402" s="41"/>
      <c r="D402" s="196"/>
      <c r="E402" s="41"/>
      <c r="F402" s="42"/>
      <c r="G402" s="269"/>
    </row>
    <row r="403" spans="1:7" ht="31.5" x14ac:dyDescent="0.3">
      <c r="A403" s="301"/>
      <c r="B403" s="39" t="s">
        <v>168</v>
      </c>
      <c r="C403" s="41"/>
      <c r="D403" s="196"/>
      <c r="E403" s="41"/>
      <c r="F403" s="42"/>
      <c r="G403" s="269"/>
    </row>
    <row r="404" spans="1:7" ht="30.75" customHeight="1" x14ac:dyDescent="0.3">
      <c r="A404" s="301"/>
      <c r="B404" s="39" t="s">
        <v>111</v>
      </c>
      <c r="C404" s="41"/>
      <c r="D404" s="196"/>
      <c r="E404" s="41"/>
      <c r="F404" s="42"/>
      <c r="G404" s="269"/>
    </row>
    <row r="405" spans="1:7" x14ac:dyDescent="0.3">
      <c r="A405" s="262"/>
      <c r="B405" s="39" t="s">
        <v>231</v>
      </c>
      <c r="C405" s="41"/>
      <c r="D405" s="196"/>
      <c r="E405" s="41"/>
      <c r="F405" s="42"/>
      <c r="G405" s="269"/>
    </row>
    <row r="406" spans="1:7" ht="31.5" x14ac:dyDescent="0.3">
      <c r="A406" s="262"/>
      <c r="B406" s="39" t="s">
        <v>232</v>
      </c>
      <c r="C406" s="41"/>
      <c r="D406" s="196"/>
      <c r="E406" s="41"/>
      <c r="F406" s="42"/>
      <c r="G406" s="269"/>
    </row>
    <row r="407" spans="1:7" x14ac:dyDescent="0.3">
      <c r="A407" s="262"/>
      <c r="B407" s="39" t="s">
        <v>233</v>
      </c>
      <c r="C407" s="41"/>
      <c r="D407" s="196"/>
      <c r="E407" s="41"/>
      <c r="F407" s="42"/>
      <c r="G407" s="269"/>
    </row>
    <row r="408" spans="1:7" x14ac:dyDescent="0.3">
      <c r="A408" s="262"/>
      <c r="B408" s="39" t="s">
        <v>234</v>
      </c>
      <c r="C408" s="41"/>
      <c r="D408" s="196"/>
      <c r="E408" s="41"/>
      <c r="F408" s="42"/>
      <c r="G408" s="269"/>
    </row>
    <row r="409" spans="1:7" x14ac:dyDescent="0.3">
      <c r="A409" s="301"/>
      <c r="B409" s="39" t="s">
        <v>235</v>
      </c>
      <c r="C409" s="41"/>
      <c r="D409" s="196"/>
      <c r="E409" s="41"/>
      <c r="F409" s="42"/>
      <c r="G409" s="269"/>
    </row>
    <row r="410" spans="1:7" ht="30.75" customHeight="1" x14ac:dyDescent="0.3">
      <c r="A410" s="301"/>
      <c r="B410" s="39" t="s">
        <v>236</v>
      </c>
      <c r="C410" s="41"/>
      <c r="D410" s="196"/>
      <c r="E410" s="41"/>
      <c r="F410" s="42"/>
      <c r="G410" s="269"/>
    </row>
    <row r="411" spans="1:7" x14ac:dyDescent="0.3">
      <c r="A411" s="262"/>
      <c r="B411" s="39" t="s">
        <v>237</v>
      </c>
      <c r="C411" s="41"/>
      <c r="D411" s="196"/>
      <c r="E411" s="41"/>
      <c r="F411" s="42"/>
      <c r="G411" s="269"/>
    </row>
    <row r="412" spans="1:7" x14ac:dyDescent="0.3">
      <c r="A412" s="262"/>
      <c r="B412" s="39" t="s">
        <v>238</v>
      </c>
      <c r="C412" s="41"/>
      <c r="D412" s="196"/>
      <c r="E412" s="41"/>
      <c r="F412" s="42"/>
      <c r="G412" s="269"/>
    </row>
    <row r="413" spans="1:7" x14ac:dyDescent="0.3">
      <c r="A413" s="262"/>
      <c r="B413" s="39" t="s">
        <v>239</v>
      </c>
      <c r="C413" s="41"/>
      <c r="D413" s="196"/>
      <c r="E413" s="41"/>
      <c r="F413" s="42"/>
      <c r="G413" s="269"/>
    </row>
    <row r="414" spans="1:7" x14ac:dyDescent="0.3">
      <c r="A414" s="262"/>
      <c r="B414" s="39" t="s">
        <v>240</v>
      </c>
      <c r="C414" s="41"/>
      <c r="D414" s="196"/>
      <c r="E414" s="41"/>
      <c r="F414" s="42"/>
      <c r="G414" s="269"/>
    </row>
    <row r="415" spans="1:7" x14ac:dyDescent="0.3">
      <c r="A415" s="301"/>
      <c r="B415" s="39" t="s">
        <v>241</v>
      </c>
      <c r="C415" s="41"/>
      <c r="D415" s="196"/>
      <c r="E415" s="41"/>
      <c r="F415" s="42"/>
      <c r="G415" s="269"/>
    </row>
    <row r="416" spans="1:7" ht="30.75" customHeight="1" x14ac:dyDescent="0.3">
      <c r="A416" s="301"/>
      <c r="B416" s="39" t="s">
        <v>242</v>
      </c>
      <c r="C416" s="41"/>
      <c r="D416" s="196"/>
      <c r="E416" s="41"/>
      <c r="F416" s="42"/>
      <c r="G416" s="269"/>
    </row>
    <row r="417" spans="1:7" ht="31.5" x14ac:dyDescent="0.3">
      <c r="A417" s="262"/>
      <c r="B417" s="39" t="s">
        <v>243</v>
      </c>
      <c r="C417" s="41"/>
      <c r="D417" s="196"/>
      <c r="E417" s="41"/>
      <c r="F417" s="42"/>
      <c r="G417" s="269"/>
    </row>
    <row r="418" spans="1:7" ht="31.5" x14ac:dyDescent="0.3">
      <c r="A418" s="262"/>
      <c r="B418" s="39" t="s">
        <v>244</v>
      </c>
      <c r="C418" s="41"/>
      <c r="D418" s="196"/>
      <c r="E418" s="41"/>
      <c r="F418" s="42"/>
      <c r="G418" s="269"/>
    </row>
    <row r="419" spans="1:7" ht="31.5" x14ac:dyDescent="0.3">
      <c r="A419" s="262"/>
      <c r="B419" s="39" t="s">
        <v>245</v>
      </c>
      <c r="C419" s="41"/>
      <c r="D419" s="196"/>
      <c r="E419" s="41"/>
      <c r="F419" s="42"/>
      <c r="G419" s="269"/>
    </row>
    <row r="420" spans="1:7" ht="31.5" x14ac:dyDescent="0.3">
      <c r="A420" s="262"/>
      <c r="B420" s="39" t="s">
        <v>246</v>
      </c>
      <c r="C420" s="41"/>
      <c r="D420" s="196"/>
      <c r="E420" s="41"/>
      <c r="F420" s="42"/>
      <c r="G420" s="269"/>
    </row>
    <row r="421" spans="1:7" ht="31.5" x14ac:dyDescent="0.3">
      <c r="A421" s="301"/>
      <c r="B421" s="39" t="s">
        <v>247</v>
      </c>
      <c r="C421" s="41"/>
      <c r="D421" s="196"/>
      <c r="E421" s="41"/>
      <c r="F421" s="42"/>
      <c r="G421" s="269"/>
    </row>
    <row r="422" spans="1:7" ht="30.75" customHeight="1" x14ac:dyDescent="0.3">
      <c r="A422" s="301"/>
      <c r="B422" s="39" t="s">
        <v>248</v>
      </c>
      <c r="C422" s="41"/>
      <c r="D422" s="196"/>
      <c r="E422" s="41"/>
      <c r="F422" s="42"/>
      <c r="G422" s="269"/>
    </row>
    <row r="423" spans="1:7" x14ac:dyDescent="0.3">
      <c r="A423" s="262"/>
      <c r="B423" s="39" t="s">
        <v>249</v>
      </c>
      <c r="C423" s="41"/>
      <c r="D423" s="196"/>
      <c r="E423" s="41"/>
      <c r="F423" s="42"/>
      <c r="G423" s="269"/>
    </row>
    <row r="424" spans="1:7" x14ac:dyDescent="0.3">
      <c r="A424" s="262"/>
      <c r="B424" s="39" t="s">
        <v>250</v>
      </c>
      <c r="C424" s="41"/>
      <c r="D424" s="196"/>
      <c r="E424" s="41"/>
      <c r="F424" s="42"/>
      <c r="G424" s="269"/>
    </row>
    <row r="425" spans="1:7" x14ac:dyDescent="0.3">
      <c r="A425" s="262"/>
      <c r="B425" s="39" t="s">
        <v>251</v>
      </c>
      <c r="C425" s="41"/>
      <c r="D425" s="196"/>
      <c r="E425" s="41"/>
      <c r="F425" s="42"/>
      <c r="G425" s="269"/>
    </row>
    <row r="426" spans="1:7" x14ac:dyDescent="0.3">
      <c r="A426" s="262"/>
      <c r="B426" s="39" t="s">
        <v>252</v>
      </c>
      <c r="C426" s="41"/>
      <c r="D426" s="196"/>
      <c r="E426" s="41"/>
      <c r="F426" s="42"/>
      <c r="G426" s="269"/>
    </row>
    <row r="427" spans="1:7" x14ac:dyDescent="0.3">
      <c r="A427" s="301"/>
      <c r="B427" s="39" t="s">
        <v>253</v>
      </c>
      <c r="C427" s="41"/>
      <c r="D427" s="196"/>
      <c r="E427" s="41"/>
      <c r="F427" s="42"/>
      <c r="G427" s="269"/>
    </row>
    <row r="428" spans="1:7" ht="30.75" customHeight="1" x14ac:dyDescent="0.3">
      <c r="A428" s="301"/>
      <c r="B428" s="39" t="s">
        <v>254</v>
      </c>
      <c r="C428" s="41"/>
      <c r="D428" s="196"/>
      <c r="E428" s="41"/>
      <c r="F428" s="42"/>
      <c r="G428" s="269"/>
    </row>
    <row r="429" spans="1:7" ht="31.5" x14ac:dyDescent="0.3">
      <c r="A429" s="262"/>
      <c r="B429" s="39" t="s">
        <v>255</v>
      </c>
      <c r="C429" s="41"/>
      <c r="D429" s="196"/>
      <c r="E429" s="41"/>
      <c r="F429" s="42"/>
      <c r="G429" s="269"/>
    </row>
    <row r="430" spans="1:7" x14ac:dyDescent="0.3">
      <c r="A430" s="262"/>
      <c r="B430" s="39" t="s">
        <v>256</v>
      </c>
      <c r="C430" s="41"/>
      <c r="D430" s="196"/>
      <c r="E430" s="41"/>
      <c r="F430" s="42"/>
      <c r="G430" s="269"/>
    </row>
    <row r="431" spans="1:7" x14ac:dyDescent="0.3">
      <c r="A431" s="262"/>
      <c r="B431" s="39" t="s">
        <v>257</v>
      </c>
      <c r="C431" s="41"/>
      <c r="D431" s="196"/>
      <c r="E431" s="41"/>
      <c r="F431" s="42"/>
      <c r="G431" s="269"/>
    </row>
    <row r="432" spans="1:7" ht="47.25" x14ac:dyDescent="0.3">
      <c r="A432" s="262"/>
      <c r="B432" s="39" t="s">
        <v>258</v>
      </c>
      <c r="C432" s="41"/>
      <c r="D432" s="196"/>
      <c r="E432" s="41"/>
      <c r="F432" s="42"/>
      <c r="G432" s="269"/>
    </row>
    <row r="433" spans="1:7" x14ac:dyDescent="0.3">
      <c r="A433" s="301"/>
      <c r="B433" s="39" t="s">
        <v>259</v>
      </c>
      <c r="C433" s="41"/>
      <c r="D433" s="196"/>
      <c r="E433" s="41"/>
      <c r="F433" s="42"/>
      <c r="G433" s="269"/>
    </row>
    <row r="434" spans="1:7" ht="30.75" customHeight="1" x14ac:dyDescent="0.3">
      <c r="A434" s="301"/>
      <c r="B434" s="39" t="s">
        <v>260</v>
      </c>
      <c r="C434" s="41"/>
      <c r="D434" s="196"/>
      <c r="E434" s="41"/>
      <c r="F434" s="42"/>
      <c r="G434" s="269"/>
    </row>
    <row r="435" spans="1:7" x14ac:dyDescent="0.3">
      <c r="A435" s="262"/>
      <c r="B435" s="39" t="s">
        <v>261</v>
      </c>
      <c r="C435" s="41"/>
      <c r="D435" s="196"/>
      <c r="E435" s="41"/>
      <c r="F435" s="42"/>
      <c r="G435" s="269"/>
    </row>
    <row r="436" spans="1:7" ht="48.75" customHeight="1" x14ac:dyDescent="0.3">
      <c r="A436" s="262"/>
      <c r="B436" s="39" t="s">
        <v>262</v>
      </c>
      <c r="C436" s="41"/>
      <c r="D436" s="196"/>
      <c r="E436" s="41"/>
      <c r="F436" s="42"/>
      <c r="G436" s="269"/>
    </row>
    <row r="437" spans="1:7" x14ac:dyDescent="0.3">
      <c r="A437" s="262"/>
      <c r="B437" s="39" t="s">
        <v>263</v>
      </c>
      <c r="C437" s="41"/>
      <c r="D437" s="196"/>
      <c r="E437" s="41"/>
      <c r="F437" s="42"/>
      <c r="G437" s="269"/>
    </row>
    <row r="438" spans="1:7" x14ac:dyDescent="0.3">
      <c r="A438" s="262"/>
      <c r="B438" s="39" t="s">
        <v>264</v>
      </c>
      <c r="C438" s="41"/>
      <c r="D438" s="196"/>
      <c r="E438" s="41"/>
      <c r="F438" s="42"/>
      <c r="G438" s="269"/>
    </row>
    <row r="439" spans="1:7" x14ac:dyDescent="0.3">
      <c r="A439" s="301"/>
      <c r="B439" s="39" t="s">
        <v>265</v>
      </c>
      <c r="C439" s="41"/>
      <c r="D439" s="196"/>
      <c r="E439" s="41"/>
      <c r="F439" s="42"/>
      <c r="G439" s="269"/>
    </row>
    <row r="440" spans="1:7" ht="30.75" customHeight="1" x14ac:dyDescent="0.3">
      <c r="A440" s="301"/>
      <c r="B440" s="39" t="s">
        <v>266</v>
      </c>
      <c r="C440" s="41"/>
      <c r="D440" s="196"/>
      <c r="E440" s="41"/>
      <c r="F440" s="42"/>
      <c r="G440" s="269"/>
    </row>
    <row r="441" spans="1:7" x14ac:dyDescent="0.3">
      <c r="A441" s="262"/>
      <c r="B441" s="39" t="s">
        <v>267</v>
      </c>
      <c r="C441" s="41"/>
      <c r="D441" s="196"/>
      <c r="E441" s="41"/>
      <c r="F441" s="42"/>
      <c r="G441" s="269"/>
    </row>
    <row r="442" spans="1:7" x14ac:dyDescent="0.3">
      <c r="A442" s="262"/>
      <c r="B442" s="39" t="s">
        <v>268</v>
      </c>
      <c r="C442" s="41"/>
      <c r="D442" s="196"/>
      <c r="E442" s="41"/>
      <c r="F442" s="42"/>
      <c r="G442" s="269"/>
    </row>
    <row r="443" spans="1:7" x14ac:dyDescent="0.3">
      <c r="A443" s="262"/>
      <c r="B443" s="39" t="s">
        <v>269</v>
      </c>
      <c r="C443" s="41"/>
      <c r="D443" s="196"/>
      <c r="E443" s="41"/>
      <c r="F443" s="42"/>
      <c r="G443" s="269"/>
    </row>
    <row r="444" spans="1:7" x14ac:dyDescent="0.3">
      <c r="A444" s="262"/>
      <c r="B444" s="39" t="s">
        <v>270</v>
      </c>
      <c r="C444" s="41"/>
      <c r="D444" s="196"/>
      <c r="E444" s="41"/>
      <c r="F444" s="42"/>
      <c r="G444" s="269"/>
    </row>
    <row r="445" spans="1:7" x14ac:dyDescent="0.3">
      <c r="A445" s="301"/>
      <c r="B445" s="39" t="s">
        <v>271</v>
      </c>
      <c r="C445" s="41"/>
      <c r="D445" s="196"/>
      <c r="E445" s="41"/>
      <c r="F445" s="42"/>
      <c r="G445" s="269"/>
    </row>
    <row r="446" spans="1:7" ht="30.75" customHeight="1" x14ac:dyDescent="0.3">
      <c r="A446" s="301"/>
      <c r="B446" s="39" t="s">
        <v>272</v>
      </c>
      <c r="C446" s="41"/>
      <c r="D446" s="196"/>
      <c r="E446" s="41"/>
      <c r="F446" s="42"/>
      <c r="G446" s="269"/>
    </row>
    <row r="447" spans="1:7" x14ac:dyDescent="0.3">
      <c r="A447" s="262"/>
      <c r="B447" s="39" t="s">
        <v>265</v>
      </c>
      <c r="C447" s="41"/>
      <c r="D447" s="196"/>
      <c r="E447" s="41"/>
      <c r="F447" s="42"/>
      <c r="G447" s="269"/>
    </row>
    <row r="448" spans="1:7" ht="31.5" x14ac:dyDescent="0.3">
      <c r="A448" s="262"/>
      <c r="B448" s="39" t="s">
        <v>273</v>
      </c>
      <c r="C448" s="41"/>
      <c r="D448" s="196"/>
      <c r="E448" s="41"/>
      <c r="F448" s="42"/>
      <c r="G448" s="269"/>
    </row>
    <row r="449" spans="1:7" ht="31.5" x14ac:dyDescent="0.3">
      <c r="A449" s="262"/>
      <c r="B449" s="39" t="s">
        <v>274</v>
      </c>
      <c r="C449" s="41"/>
      <c r="D449" s="196"/>
      <c r="E449" s="41"/>
      <c r="F449" s="42"/>
      <c r="G449" s="269"/>
    </row>
    <row r="450" spans="1:7" x14ac:dyDescent="0.3">
      <c r="A450" s="262"/>
      <c r="B450" s="39" t="s">
        <v>275</v>
      </c>
      <c r="C450" s="41"/>
      <c r="D450" s="196"/>
      <c r="E450" s="41"/>
      <c r="F450" s="42"/>
      <c r="G450" s="269"/>
    </row>
    <row r="451" spans="1:7" x14ac:dyDescent="0.3">
      <c r="A451" s="301"/>
      <c r="B451" s="39" t="s">
        <v>276</v>
      </c>
      <c r="C451" s="41"/>
      <c r="D451" s="196"/>
      <c r="E451" s="41"/>
      <c r="F451" s="42"/>
      <c r="G451" s="269"/>
    </row>
    <row r="452" spans="1:7" ht="30.75" customHeight="1" x14ac:dyDescent="0.3">
      <c r="A452" s="301"/>
      <c r="B452" s="39" t="s">
        <v>277</v>
      </c>
      <c r="C452" s="41"/>
      <c r="D452" s="196"/>
      <c r="E452" s="41"/>
      <c r="F452" s="42"/>
      <c r="G452" s="269"/>
    </row>
    <row r="453" spans="1:7" x14ac:dyDescent="0.3">
      <c r="A453" s="262"/>
      <c r="B453" s="39" t="s">
        <v>278</v>
      </c>
      <c r="C453" s="41"/>
      <c r="D453" s="196"/>
      <c r="E453" s="41"/>
      <c r="F453" s="42"/>
      <c r="G453" s="269"/>
    </row>
    <row r="454" spans="1:7" x14ac:dyDescent="0.3">
      <c r="A454" s="262"/>
      <c r="B454" s="39" t="s">
        <v>279</v>
      </c>
      <c r="C454" s="41"/>
      <c r="D454" s="196"/>
      <c r="E454" s="41"/>
      <c r="F454" s="42"/>
      <c r="G454" s="269"/>
    </row>
    <row r="455" spans="1:7" x14ac:dyDescent="0.3">
      <c r="A455" s="262"/>
      <c r="B455" s="39" t="s">
        <v>280</v>
      </c>
      <c r="C455" s="41"/>
      <c r="D455" s="196"/>
      <c r="E455" s="41"/>
      <c r="F455" s="42"/>
      <c r="G455" s="269"/>
    </row>
    <row r="456" spans="1:7" x14ac:dyDescent="0.3">
      <c r="A456" s="262"/>
      <c r="B456" s="39" t="s">
        <v>281</v>
      </c>
      <c r="C456" s="41"/>
      <c r="D456" s="196"/>
      <c r="E456" s="41"/>
      <c r="F456" s="42"/>
      <c r="G456" s="269"/>
    </row>
    <row r="457" spans="1:7" x14ac:dyDescent="0.3">
      <c r="A457" s="301"/>
      <c r="B457" s="39" t="s">
        <v>282</v>
      </c>
      <c r="C457" s="41"/>
      <c r="D457" s="196"/>
      <c r="E457" s="41"/>
      <c r="F457" s="42"/>
      <c r="G457" s="269"/>
    </row>
    <row r="458" spans="1:7" ht="30.75" customHeight="1" x14ac:dyDescent="0.3">
      <c r="A458" s="301"/>
      <c r="B458" s="39" t="s">
        <v>265</v>
      </c>
      <c r="C458" s="41"/>
      <c r="D458" s="196"/>
      <c r="E458" s="41"/>
      <c r="F458" s="42"/>
      <c r="G458" s="269"/>
    </row>
    <row r="459" spans="1:7" ht="31.5" x14ac:dyDescent="0.3">
      <c r="A459" s="262"/>
      <c r="B459" s="39" t="s">
        <v>283</v>
      </c>
      <c r="C459" s="41"/>
      <c r="D459" s="196"/>
      <c r="E459" s="41"/>
      <c r="F459" s="42"/>
      <c r="G459" s="269"/>
    </row>
    <row r="460" spans="1:7" ht="31.5" x14ac:dyDescent="0.3">
      <c r="A460" s="262"/>
      <c r="B460" s="39" t="s">
        <v>284</v>
      </c>
      <c r="C460" s="41"/>
      <c r="D460" s="196"/>
      <c r="E460" s="41"/>
      <c r="F460" s="42"/>
      <c r="G460" s="269"/>
    </row>
    <row r="461" spans="1:7" x14ac:dyDescent="0.3">
      <c r="A461" s="262"/>
      <c r="B461" s="39" t="s">
        <v>275</v>
      </c>
      <c r="C461" s="41"/>
      <c r="D461" s="196"/>
      <c r="E461" s="41"/>
      <c r="F461" s="42"/>
      <c r="G461" s="269"/>
    </row>
    <row r="462" spans="1:7" x14ac:dyDescent="0.3">
      <c r="A462" s="262"/>
      <c r="B462" s="39" t="s">
        <v>276</v>
      </c>
      <c r="C462" s="41"/>
      <c r="D462" s="196"/>
      <c r="E462" s="41"/>
      <c r="F462" s="42"/>
      <c r="G462" s="269"/>
    </row>
    <row r="463" spans="1:7" x14ac:dyDescent="0.3">
      <c r="A463" s="301"/>
      <c r="B463" s="39" t="s">
        <v>279</v>
      </c>
      <c r="C463" s="41"/>
      <c r="D463" s="196"/>
      <c r="E463" s="41"/>
      <c r="F463" s="42"/>
      <c r="G463" s="269"/>
    </row>
    <row r="464" spans="1:7" ht="30.75" customHeight="1" x14ac:dyDescent="0.3">
      <c r="A464" s="301"/>
      <c r="B464" s="39" t="s">
        <v>285</v>
      </c>
      <c r="C464" s="41"/>
      <c r="D464" s="196"/>
      <c r="E464" s="41"/>
      <c r="F464" s="42"/>
      <c r="G464" s="269"/>
    </row>
    <row r="465" spans="1:7" x14ac:dyDescent="0.3">
      <c r="A465" s="262"/>
      <c r="B465" s="39" t="s">
        <v>286</v>
      </c>
      <c r="C465" s="41"/>
      <c r="D465" s="196"/>
      <c r="E465" s="41"/>
      <c r="F465" s="42"/>
      <c r="G465" s="269"/>
    </row>
    <row r="466" spans="1:7" x14ac:dyDescent="0.3">
      <c r="A466" s="262"/>
      <c r="B466" s="39" t="s">
        <v>287</v>
      </c>
      <c r="C466" s="41"/>
      <c r="D466" s="196"/>
      <c r="E466" s="41"/>
      <c r="F466" s="42"/>
      <c r="G466" s="269"/>
    </row>
    <row r="467" spans="1:7" x14ac:dyDescent="0.3">
      <c r="A467" s="262"/>
      <c r="B467" s="39" t="s">
        <v>288</v>
      </c>
      <c r="C467" s="41"/>
      <c r="D467" s="196"/>
      <c r="E467" s="41"/>
      <c r="F467" s="42"/>
      <c r="G467" s="269"/>
    </row>
    <row r="468" spans="1:7" x14ac:dyDescent="0.3">
      <c r="A468" s="262"/>
      <c r="B468" s="39" t="s">
        <v>289</v>
      </c>
      <c r="C468" s="41"/>
      <c r="D468" s="196"/>
      <c r="E468" s="41"/>
      <c r="F468" s="42"/>
      <c r="G468" s="269"/>
    </row>
    <row r="469" spans="1:7" x14ac:dyDescent="0.3">
      <c r="A469" s="301"/>
      <c r="B469" s="39" t="s">
        <v>290</v>
      </c>
      <c r="C469" s="41"/>
      <c r="D469" s="196"/>
      <c r="E469" s="41"/>
      <c r="F469" s="42"/>
      <c r="G469" s="269"/>
    </row>
    <row r="470" spans="1:7" ht="30.75" customHeight="1" x14ac:dyDescent="0.3">
      <c r="A470" s="301"/>
      <c r="B470" s="39" t="s">
        <v>291</v>
      </c>
      <c r="C470" s="41"/>
      <c r="D470" s="196"/>
      <c r="E470" s="41"/>
      <c r="F470" s="42"/>
      <c r="G470" s="269"/>
    </row>
    <row r="471" spans="1:7" x14ac:dyDescent="0.3">
      <c r="A471" s="263"/>
      <c r="B471" s="151" t="s">
        <v>292</v>
      </c>
      <c r="C471" s="152"/>
      <c r="D471" s="211"/>
      <c r="E471" s="152"/>
      <c r="F471" s="153"/>
      <c r="G471" s="289"/>
    </row>
    <row r="472" spans="1:7" s="32" customFormat="1" x14ac:dyDescent="0.3">
      <c r="A472" s="264">
        <v>2</v>
      </c>
      <c r="B472" s="155" t="s">
        <v>170</v>
      </c>
      <c r="C472" s="156" t="s">
        <v>64</v>
      </c>
      <c r="D472" s="212" t="s">
        <v>65</v>
      </c>
      <c r="E472" s="156">
        <v>2</v>
      </c>
      <c r="F472" s="157">
        <v>13109999.999999998</v>
      </c>
      <c r="G472" s="290">
        <f>F472*E472</f>
        <v>26219999.999999996</v>
      </c>
    </row>
    <row r="473" spans="1:7" x14ac:dyDescent="0.3">
      <c r="A473" s="262"/>
      <c r="B473" s="39" t="s">
        <v>153</v>
      </c>
      <c r="C473" s="41"/>
      <c r="D473" s="196"/>
      <c r="E473" s="41"/>
      <c r="F473" s="42"/>
      <c r="G473" s="269"/>
    </row>
    <row r="474" spans="1:7" x14ac:dyDescent="0.3">
      <c r="A474" s="262"/>
      <c r="B474" s="39" t="s">
        <v>104</v>
      </c>
      <c r="C474" s="41"/>
      <c r="D474" s="196"/>
      <c r="E474" s="41"/>
      <c r="F474" s="42"/>
      <c r="G474" s="269"/>
    </row>
    <row r="475" spans="1:7" x14ac:dyDescent="0.3">
      <c r="A475" s="301"/>
      <c r="B475" s="39" t="s">
        <v>105</v>
      </c>
      <c r="C475" s="41"/>
      <c r="D475" s="196"/>
      <c r="E475" s="41"/>
      <c r="F475" s="42"/>
      <c r="G475" s="269"/>
    </row>
    <row r="476" spans="1:7" ht="30.75" customHeight="1" x14ac:dyDescent="0.3">
      <c r="A476" s="301"/>
      <c r="B476" s="39" t="s">
        <v>106</v>
      </c>
      <c r="C476" s="41"/>
      <c r="D476" s="196"/>
      <c r="E476" s="41"/>
      <c r="F476" s="42"/>
      <c r="G476" s="269"/>
    </row>
    <row r="477" spans="1:7" x14ac:dyDescent="0.3">
      <c r="A477" s="262"/>
      <c r="B477" s="39" t="s">
        <v>171</v>
      </c>
      <c r="C477" s="41"/>
      <c r="D477" s="196"/>
      <c r="E477" s="41"/>
      <c r="F477" s="42"/>
      <c r="G477" s="269"/>
    </row>
    <row r="478" spans="1:7" x14ac:dyDescent="0.3">
      <c r="A478" s="262"/>
      <c r="B478" s="39" t="s">
        <v>172</v>
      </c>
      <c r="C478" s="41"/>
      <c r="D478" s="196"/>
      <c r="E478" s="41"/>
      <c r="F478" s="42"/>
      <c r="G478" s="269"/>
    </row>
    <row r="479" spans="1:7" x14ac:dyDescent="0.3">
      <c r="A479" s="262"/>
      <c r="B479" s="39" t="s">
        <v>107</v>
      </c>
      <c r="C479" s="41"/>
      <c r="D479" s="196"/>
      <c r="E479" s="41"/>
      <c r="F479" s="42"/>
      <c r="G479" s="269"/>
    </row>
    <row r="480" spans="1:7" x14ac:dyDescent="0.3">
      <c r="A480" s="262"/>
      <c r="B480" s="39" t="s">
        <v>108</v>
      </c>
      <c r="C480" s="41"/>
      <c r="D480" s="196"/>
      <c r="E480" s="41"/>
      <c r="F480" s="42"/>
      <c r="G480" s="269"/>
    </row>
    <row r="481" spans="1:7" x14ac:dyDescent="0.3">
      <c r="A481" s="301"/>
      <c r="B481" s="39" t="s">
        <v>109</v>
      </c>
      <c r="C481" s="41"/>
      <c r="D481" s="196"/>
      <c r="E481" s="41"/>
      <c r="F481" s="42"/>
      <c r="G481" s="269"/>
    </row>
    <row r="482" spans="1:7" ht="30.75" customHeight="1" x14ac:dyDescent="0.3">
      <c r="A482" s="301"/>
      <c r="B482" s="39" t="s">
        <v>110</v>
      </c>
      <c r="C482" s="41"/>
      <c r="D482" s="196"/>
      <c r="E482" s="41"/>
      <c r="F482" s="42"/>
      <c r="G482" s="269"/>
    </row>
    <row r="483" spans="1:7" ht="51.75" customHeight="1" x14ac:dyDescent="0.3">
      <c r="A483" s="262"/>
      <c r="B483" s="39" t="s">
        <v>166</v>
      </c>
      <c r="C483" s="41"/>
      <c r="D483" s="196"/>
      <c r="E483" s="41"/>
      <c r="F483" s="42"/>
      <c r="G483" s="269"/>
    </row>
    <row r="484" spans="1:7" ht="31.5" x14ac:dyDescent="0.3">
      <c r="A484" s="262"/>
      <c r="B484" s="39" t="s">
        <v>167</v>
      </c>
      <c r="C484" s="41"/>
      <c r="D484" s="196"/>
      <c r="E484" s="41"/>
      <c r="F484" s="42"/>
      <c r="G484" s="269"/>
    </row>
    <row r="485" spans="1:7" ht="31.5" x14ac:dyDescent="0.3">
      <c r="A485" s="262"/>
      <c r="B485" s="39" t="s">
        <v>168</v>
      </c>
      <c r="C485" s="41"/>
      <c r="D485" s="196"/>
      <c r="E485" s="41"/>
      <c r="F485" s="42"/>
      <c r="G485" s="269"/>
    </row>
    <row r="486" spans="1:7" ht="23.25" customHeight="1" x14ac:dyDescent="0.3">
      <c r="A486" s="262"/>
      <c r="B486" s="39" t="s">
        <v>111</v>
      </c>
      <c r="C486" s="41"/>
      <c r="D486" s="196"/>
      <c r="E486" s="41"/>
      <c r="F486" s="42"/>
      <c r="G486" s="269"/>
    </row>
    <row r="487" spans="1:7" ht="24" customHeight="1" x14ac:dyDescent="0.3">
      <c r="A487" s="325"/>
      <c r="B487" s="151" t="s">
        <v>169</v>
      </c>
      <c r="C487" s="152"/>
      <c r="D487" s="211"/>
      <c r="E487" s="152"/>
      <c r="F487" s="153"/>
      <c r="G487" s="289"/>
    </row>
    <row r="488" spans="1:7" ht="39.75" customHeight="1" x14ac:dyDescent="0.3">
      <c r="A488" s="298"/>
      <c r="B488" s="248" t="s">
        <v>468</v>
      </c>
      <c r="C488" s="176"/>
      <c r="D488" s="34"/>
      <c r="E488" s="176"/>
      <c r="F488" s="205"/>
      <c r="G488" s="280">
        <f>+G472+G314</f>
        <v>726220000</v>
      </c>
    </row>
    <row r="489" spans="1:7" x14ac:dyDescent="0.3">
      <c r="A489" s="305" t="s">
        <v>465</v>
      </c>
      <c r="B489" s="66" t="s">
        <v>317</v>
      </c>
      <c r="C489" s="49"/>
      <c r="D489" s="51"/>
      <c r="E489" s="51"/>
      <c r="F489" s="59"/>
      <c r="G489" s="272"/>
    </row>
    <row r="490" spans="1:7" x14ac:dyDescent="0.3">
      <c r="A490" s="326"/>
      <c r="B490" s="85" t="s">
        <v>457</v>
      </c>
      <c r="C490" s="258"/>
      <c r="D490" s="252"/>
      <c r="E490" s="252"/>
      <c r="F490" s="253"/>
      <c r="G490" s="272"/>
    </row>
    <row r="491" spans="1:7" x14ac:dyDescent="0.3">
      <c r="A491" s="335">
        <v>1</v>
      </c>
      <c r="B491" s="336" t="s">
        <v>429</v>
      </c>
      <c r="C491" s="344" t="s">
        <v>152</v>
      </c>
      <c r="D491" s="345" t="s">
        <v>185</v>
      </c>
      <c r="E491" s="345">
        <v>24</v>
      </c>
      <c r="F491" s="346">
        <v>29000000</v>
      </c>
      <c r="G491" s="337">
        <f>F491*E491</f>
        <v>696000000</v>
      </c>
    </row>
    <row r="492" spans="1:7" x14ac:dyDescent="0.3">
      <c r="A492" s="328"/>
      <c r="B492" s="71" t="s">
        <v>177</v>
      </c>
      <c r="C492" s="260"/>
      <c r="D492" s="90"/>
      <c r="E492" s="90"/>
      <c r="F492" s="148"/>
      <c r="G492" s="274"/>
    </row>
    <row r="493" spans="1:7" x14ac:dyDescent="0.3">
      <c r="A493" s="328"/>
      <c r="B493" s="71" t="s">
        <v>178</v>
      </c>
      <c r="C493" s="260"/>
      <c r="D493" s="90"/>
      <c r="E493" s="90"/>
      <c r="F493" s="148"/>
      <c r="G493" s="274"/>
    </row>
    <row r="494" spans="1:7" x14ac:dyDescent="0.3">
      <c r="A494" s="328"/>
      <c r="B494" s="71" t="s">
        <v>184</v>
      </c>
      <c r="C494" s="260"/>
      <c r="D494" s="90"/>
      <c r="E494" s="90"/>
      <c r="F494" s="148"/>
      <c r="G494" s="274"/>
    </row>
    <row r="495" spans="1:7" x14ac:dyDescent="0.3">
      <c r="A495" s="338"/>
      <c r="B495" s="339" t="s">
        <v>183</v>
      </c>
      <c r="C495" s="340"/>
      <c r="D495" s="341"/>
      <c r="E495" s="341"/>
      <c r="F495" s="342"/>
      <c r="G495" s="343"/>
    </row>
    <row r="496" spans="1:7" x14ac:dyDescent="0.3">
      <c r="A496" s="328"/>
      <c r="B496" s="71" t="s">
        <v>182</v>
      </c>
      <c r="C496" s="260"/>
      <c r="D496" s="90"/>
      <c r="E496" s="90"/>
      <c r="F496" s="148"/>
      <c r="G496" s="274"/>
    </row>
    <row r="497" spans="1:8" x14ac:dyDescent="0.3">
      <c r="A497" s="328"/>
      <c r="B497" s="71" t="s">
        <v>181</v>
      </c>
      <c r="C497" s="260"/>
      <c r="D497" s="90"/>
      <c r="E497" s="90"/>
      <c r="F497" s="148"/>
      <c r="G497" s="274"/>
    </row>
    <row r="498" spans="1:8" x14ac:dyDescent="0.3">
      <c r="A498" s="328"/>
      <c r="B498" s="71" t="s">
        <v>179</v>
      </c>
      <c r="C498" s="260"/>
      <c r="D498" s="90"/>
      <c r="E498" s="90"/>
      <c r="F498" s="148"/>
      <c r="G498" s="274"/>
    </row>
    <row r="499" spans="1:8" x14ac:dyDescent="0.3">
      <c r="A499" s="328"/>
      <c r="B499" s="71" t="s">
        <v>180</v>
      </c>
      <c r="C499" s="260"/>
      <c r="D499" s="90"/>
      <c r="E499" s="90"/>
      <c r="F499" s="148"/>
      <c r="G499" s="274"/>
    </row>
    <row r="500" spans="1:8" x14ac:dyDescent="0.3">
      <c r="A500" s="328"/>
      <c r="B500" s="71" t="s">
        <v>186</v>
      </c>
      <c r="C500" s="260"/>
      <c r="D500" s="90"/>
      <c r="E500" s="90"/>
      <c r="F500" s="148"/>
      <c r="G500" s="274"/>
    </row>
    <row r="501" spans="1:8" s="251" customFormat="1" ht="15.75" x14ac:dyDescent="0.25">
      <c r="A501" s="329">
        <v>2</v>
      </c>
      <c r="B501" s="130" t="s">
        <v>301</v>
      </c>
      <c r="C501" s="113" t="s">
        <v>302</v>
      </c>
      <c r="D501" s="113" t="s">
        <v>65</v>
      </c>
      <c r="E501" s="113">
        <v>1</v>
      </c>
      <c r="F501" s="250">
        <v>10000000</v>
      </c>
      <c r="G501" s="189">
        <f>+F501*E501</f>
        <v>10000000</v>
      </c>
      <c r="H501" s="114"/>
    </row>
    <row r="502" spans="1:8" s="165" customFormat="1" ht="15.75" x14ac:dyDescent="0.25">
      <c r="A502" s="330"/>
      <c r="B502" s="149" t="s">
        <v>458</v>
      </c>
      <c r="C502" s="131"/>
      <c r="D502" s="131"/>
      <c r="E502" s="131"/>
      <c r="F502" s="164"/>
      <c r="G502" s="227">
        <f>+G501+G491</f>
        <v>706000000</v>
      </c>
      <c r="H502" s="249"/>
    </row>
    <row r="503" spans="1:8" s="165" customFormat="1" ht="15.75" x14ac:dyDescent="0.25">
      <c r="A503" s="330"/>
      <c r="B503" s="254" t="s">
        <v>459</v>
      </c>
      <c r="C503" s="131"/>
      <c r="D503" s="131"/>
      <c r="E503" s="131"/>
      <c r="F503" s="164"/>
      <c r="G503" s="227"/>
      <c r="H503" s="249"/>
    </row>
    <row r="504" spans="1:8" x14ac:dyDescent="0.3">
      <c r="A504" s="329">
        <v>1</v>
      </c>
      <c r="B504" s="130" t="s">
        <v>429</v>
      </c>
      <c r="C504" s="113" t="s">
        <v>302</v>
      </c>
      <c r="D504" s="113" t="s">
        <v>185</v>
      </c>
      <c r="E504" s="113">
        <v>315</v>
      </c>
      <c r="F504" s="189">
        <v>29000000</v>
      </c>
      <c r="G504" s="189">
        <f>F504*E504</f>
        <v>9135000000</v>
      </c>
    </row>
    <row r="505" spans="1:8" x14ac:dyDescent="0.3">
      <c r="A505" s="327"/>
      <c r="B505" s="68" t="s">
        <v>177</v>
      </c>
      <c r="C505" s="259"/>
      <c r="D505" s="88"/>
      <c r="E505" s="88"/>
      <c r="F505" s="192"/>
      <c r="G505" s="273"/>
    </row>
    <row r="506" spans="1:8" x14ac:dyDescent="0.3">
      <c r="A506" s="328"/>
      <c r="B506" s="71" t="s">
        <v>178</v>
      </c>
      <c r="C506" s="260"/>
      <c r="D506" s="90"/>
      <c r="E506" s="90"/>
      <c r="F506" s="193"/>
      <c r="G506" s="274"/>
    </row>
    <row r="507" spans="1:8" x14ac:dyDescent="0.3">
      <c r="A507" s="328"/>
      <c r="B507" s="92" t="s">
        <v>184</v>
      </c>
      <c r="C507" s="260"/>
      <c r="D507" s="90"/>
      <c r="E507" s="90"/>
      <c r="F507" s="193"/>
      <c r="G507" s="274"/>
    </row>
    <row r="508" spans="1:8" x14ac:dyDescent="0.3">
      <c r="A508" s="328"/>
      <c r="B508" s="71" t="s">
        <v>183</v>
      </c>
      <c r="C508" s="260"/>
      <c r="D508" s="90"/>
      <c r="E508" s="90"/>
      <c r="F508" s="193"/>
      <c r="G508" s="274"/>
    </row>
    <row r="509" spans="1:8" x14ac:dyDescent="0.3">
      <c r="A509" s="328"/>
      <c r="B509" s="71" t="s">
        <v>182</v>
      </c>
      <c r="C509" s="260"/>
      <c r="D509" s="90"/>
      <c r="E509" s="90"/>
      <c r="F509" s="193"/>
      <c r="G509" s="274"/>
    </row>
    <row r="510" spans="1:8" x14ac:dyDescent="0.3">
      <c r="A510" s="328"/>
      <c r="B510" s="71" t="s">
        <v>181</v>
      </c>
      <c r="C510" s="260"/>
      <c r="D510" s="90"/>
      <c r="E510" s="90"/>
      <c r="F510" s="193"/>
      <c r="G510" s="274"/>
    </row>
    <row r="511" spans="1:8" x14ac:dyDescent="0.3">
      <c r="A511" s="328"/>
      <c r="B511" s="71" t="s">
        <v>179</v>
      </c>
      <c r="C511" s="260"/>
      <c r="D511" s="90"/>
      <c r="E511" s="90"/>
      <c r="F511" s="193"/>
      <c r="G511" s="274"/>
    </row>
    <row r="512" spans="1:8" x14ac:dyDescent="0.3">
      <c r="A512" s="328"/>
      <c r="B512" s="71" t="s">
        <v>180</v>
      </c>
      <c r="C512" s="260"/>
      <c r="D512" s="90"/>
      <c r="E512" s="90"/>
      <c r="F512" s="193"/>
      <c r="G512" s="274"/>
    </row>
    <row r="513" spans="1:8" x14ac:dyDescent="0.3">
      <c r="A513" s="328"/>
      <c r="B513" s="71" t="s">
        <v>186</v>
      </c>
      <c r="C513" s="260"/>
      <c r="D513" s="90"/>
      <c r="E513" s="90"/>
      <c r="F513" s="193"/>
      <c r="G513" s="274"/>
    </row>
    <row r="514" spans="1:8" x14ac:dyDescent="0.3">
      <c r="A514" s="329">
        <v>2</v>
      </c>
      <c r="B514" s="130" t="s">
        <v>412</v>
      </c>
      <c r="C514" s="113" t="s">
        <v>413</v>
      </c>
      <c r="D514" s="113" t="s">
        <v>185</v>
      </c>
      <c r="E514" s="113">
        <v>21</v>
      </c>
      <c r="F514" s="189">
        <v>20000000</v>
      </c>
      <c r="G514" s="189">
        <f t="shared" ref="G514:G516" si="11">F514*E514</f>
        <v>420000000</v>
      </c>
    </row>
    <row r="515" spans="1:8" ht="31.5" x14ac:dyDescent="0.3">
      <c r="A515" s="329">
        <v>3</v>
      </c>
      <c r="B515" s="130" t="s">
        <v>414</v>
      </c>
      <c r="C515" s="113" t="s">
        <v>413</v>
      </c>
      <c r="D515" s="113" t="s">
        <v>185</v>
      </c>
      <c r="E515" s="113">
        <v>7</v>
      </c>
      <c r="F515" s="189">
        <v>17000000</v>
      </c>
      <c r="G515" s="189">
        <f t="shared" si="11"/>
        <v>119000000</v>
      </c>
    </row>
    <row r="516" spans="1:8" x14ac:dyDescent="0.3">
      <c r="A516" s="329">
        <v>4</v>
      </c>
      <c r="B516" s="130" t="s">
        <v>301</v>
      </c>
      <c r="C516" s="113" t="s">
        <v>302</v>
      </c>
      <c r="D516" s="113" t="s">
        <v>65</v>
      </c>
      <c r="E516" s="113">
        <v>21</v>
      </c>
      <c r="F516" s="189">
        <v>10000000</v>
      </c>
      <c r="G516" s="189">
        <f t="shared" si="11"/>
        <v>210000000</v>
      </c>
    </row>
    <row r="517" spans="1:8" s="165" customFormat="1" ht="15.75" x14ac:dyDescent="0.25">
      <c r="A517" s="330"/>
      <c r="B517" s="149" t="s">
        <v>460</v>
      </c>
      <c r="C517" s="131"/>
      <c r="D517" s="131"/>
      <c r="E517" s="131"/>
      <c r="F517" s="164"/>
      <c r="G517" s="227">
        <f>+SUM(G504:G516)</f>
        <v>9884000000</v>
      </c>
      <c r="H517" s="249"/>
    </row>
    <row r="518" spans="1:8" s="165" customFormat="1" ht="15.75" x14ac:dyDescent="0.25">
      <c r="A518" s="330"/>
      <c r="B518" s="254" t="s">
        <v>461</v>
      </c>
      <c r="C518" s="131"/>
      <c r="D518" s="131"/>
      <c r="E518" s="131"/>
      <c r="F518" s="164"/>
      <c r="G518" s="227"/>
      <c r="H518" s="249"/>
    </row>
    <row r="519" spans="1:8" x14ac:dyDescent="0.3">
      <c r="A519" s="329">
        <v>1</v>
      </c>
      <c r="B519" s="130" t="s">
        <v>429</v>
      </c>
      <c r="C519" s="113" t="s">
        <v>302</v>
      </c>
      <c r="D519" s="113" t="s">
        <v>185</v>
      </c>
      <c r="E519" s="113">
        <v>225</v>
      </c>
      <c r="F519" s="189">
        <v>29000000</v>
      </c>
      <c r="G519" s="189">
        <f>F519*E519</f>
        <v>6525000000</v>
      </c>
    </row>
    <row r="520" spans="1:8" x14ac:dyDescent="0.3">
      <c r="A520" s="327"/>
      <c r="B520" s="68" t="s">
        <v>177</v>
      </c>
      <c r="C520" s="259"/>
      <c r="D520" s="88"/>
      <c r="E520" s="88"/>
      <c r="F520" s="192"/>
      <c r="G520" s="273"/>
    </row>
    <row r="521" spans="1:8" x14ac:dyDescent="0.3">
      <c r="A521" s="328"/>
      <c r="B521" s="71" t="s">
        <v>178</v>
      </c>
      <c r="C521" s="260"/>
      <c r="D521" s="90"/>
      <c r="E521" s="90"/>
      <c r="F521" s="193"/>
      <c r="G521" s="274"/>
    </row>
    <row r="522" spans="1:8" x14ac:dyDescent="0.3">
      <c r="A522" s="328"/>
      <c r="B522" s="92" t="s">
        <v>184</v>
      </c>
      <c r="C522" s="260"/>
      <c r="D522" s="90"/>
      <c r="E522" s="90"/>
      <c r="F522" s="193"/>
      <c r="G522" s="274"/>
    </row>
    <row r="523" spans="1:8" x14ac:dyDescent="0.3">
      <c r="A523" s="328"/>
      <c r="B523" s="71" t="s">
        <v>183</v>
      </c>
      <c r="C523" s="260"/>
      <c r="D523" s="90"/>
      <c r="E523" s="90"/>
      <c r="F523" s="193"/>
      <c r="G523" s="274"/>
    </row>
    <row r="524" spans="1:8" x14ac:dyDescent="0.3">
      <c r="A524" s="328"/>
      <c r="B524" s="71" t="s">
        <v>182</v>
      </c>
      <c r="C524" s="260"/>
      <c r="D524" s="90"/>
      <c r="E524" s="90"/>
      <c r="F524" s="193"/>
      <c r="G524" s="274"/>
    </row>
    <row r="525" spans="1:8" x14ac:dyDescent="0.3">
      <c r="A525" s="328"/>
      <c r="B525" s="71" t="s">
        <v>181</v>
      </c>
      <c r="C525" s="260"/>
      <c r="D525" s="90"/>
      <c r="E525" s="90"/>
      <c r="F525" s="193"/>
      <c r="G525" s="274"/>
    </row>
    <row r="526" spans="1:8" x14ac:dyDescent="0.3">
      <c r="A526" s="328"/>
      <c r="B526" s="71" t="s">
        <v>179</v>
      </c>
      <c r="C526" s="260"/>
      <c r="D526" s="90"/>
      <c r="E526" s="90"/>
      <c r="F526" s="193"/>
      <c r="G526" s="274"/>
    </row>
    <row r="527" spans="1:8" x14ac:dyDescent="0.3">
      <c r="A527" s="328"/>
      <c r="B527" s="71" t="s">
        <v>180</v>
      </c>
      <c r="C527" s="260"/>
      <c r="D527" s="90"/>
      <c r="E527" s="90"/>
      <c r="F527" s="193"/>
      <c r="G527" s="274"/>
    </row>
    <row r="528" spans="1:8" x14ac:dyDescent="0.3">
      <c r="A528" s="328"/>
      <c r="B528" s="71" t="s">
        <v>186</v>
      </c>
      <c r="C528" s="260"/>
      <c r="D528" s="90"/>
      <c r="E528" s="90"/>
      <c r="F528" s="193"/>
      <c r="G528" s="274"/>
    </row>
    <row r="529" spans="1:8" x14ac:dyDescent="0.3">
      <c r="A529" s="329">
        <v>2</v>
      </c>
      <c r="B529" s="130" t="s">
        <v>412</v>
      </c>
      <c r="C529" s="113" t="s">
        <v>413</v>
      </c>
      <c r="D529" s="113" t="s">
        <v>185</v>
      </c>
      <c r="E529" s="113">
        <v>15</v>
      </c>
      <c r="F529" s="189">
        <v>20000000</v>
      </c>
      <c r="G529" s="189">
        <f t="shared" ref="G529:G531" si="12">F529*E529</f>
        <v>300000000</v>
      </c>
    </row>
    <row r="530" spans="1:8" ht="31.5" x14ac:dyDescent="0.3">
      <c r="A530" s="329">
        <v>3</v>
      </c>
      <c r="B530" s="130" t="s">
        <v>414</v>
      </c>
      <c r="C530" s="113" t="s">
        <v>413</v>
      </c>
      <c r="D530" s="113" t="s">
        <v>185</v>
      </c>
      <c r="E530" s="113">
        <v>5</v>
      </c>
      <c r="F530" s="189">
        <v>17000000</v>
      </c>
      <c r="G530" s="189">
        <f t="shared" si="12"/>
        <v>85000000</v>
      </c>
    </row>
    <row r="531" spans="1:8" x14ac:dyDescent="0.3">
      <c r="A531" s="329">
        <v>4</v>
      </c>
      <c r="B531" s="130" t="s">
        <v>301</v>
      </c>
      <c r="C531" s="113" t="s">
        <v>302</v>
      </c>
      <c r="D531" s="113" t="s">
        <v>65</v>
      </c>
      <c r="E531" s="113">
        <v>15</v>
      </c>
      <c r="F531" s="189">
        <v>10000000</v>
      </c>
      <c r="G531" s="189">
        <f t="shared" si="12"/>
        <v>150000000</v>
      </c>
    </row>
    <row r="532" spans="1:8" x14ac:dyDescent="0.3">
      <c r="A532" s="312">
        <v>5</v>
      </c>
      <c r="B532" s="7" t="s">
        <v>451</v>
      </c>
      <c r="C532" s="176" t="s">
        <v>302</v>
      </c>
      <c r="D532" s="34" t="s">
        <v>185</v>
      </c>
      <c r="E532" s="176">
        <v>4</v>
      </c>
      <c r="F532" s="255">
        <v>400000000</v>
      </c>
      <c r="G532" s="255">
        <f>F532*E532</f>
        <v>1600000000</v>
      </c>
    </row>
    <row r="533" spans="1:8" x14ac:dyDescent="0.3">
      <c r="A533" s="331"/>
      <c r="B533" s="198" t="s">
        <v>177</v>
      </c>
      <c r="C533" s="200"/>
      <c r="D533" s="215"/>
      <c r="E533" s="200"/>
      <c r="F533" s="201"/>
      <c r="G533" s="291"/>
    </row>
    <row r="534" spans="1:8" x14ac:dyDescent="0.3">
      <c r="A534" s="301"/>
      <c r="B534" s="10" t="s">
        <v>446</v>
      </c>
      <c r="C534" s="41"/>
      <c r="D534" s="196"/>
      <c r="E534" s="41"/>
      <c r="F534" s="194"/>
      <c r="G534" s="269"/>
    </row>
    <row r="535" spans="1:8" x14ac:dyDescent="0.3">
      <c r="A535" s="301"/>
      <c r="B535" s="10" t="s">
        <v>447</v>
      </c>
      <c r="C535" s="41"/>
      <c r="D535" s="196"/>
      <c r="E535" s="41"/>
      <c r="F535" s="194"/>
      <c r="G535" s="269"/>
    </row>
    <row r="536" spans="1:8" x14ac:dyDescent="0.3">
      <c r="A536" s="301"/>
      <c r="B536" s="10" t="s">
        <v>448</v>
      </c>
      <c r="C536" s="41"/>
      <c r="D536" s="196"/>
      <c r="E536" s="41"/>
      <c r="F536" s="194"/>
      <c r="G536" s="269"/>
    </row>
    <row r="537" spans="1:8" x14ac:dyDescent="0.3">
      <c r="A537" s="301"/>
      <c r="B537" s="10" t="s">
        <v>449</v>
      </c>
      <c r="C537" s="41"/>
      <c r="D537" s="196"/>
      <c r="E537" s="41"/>
      <c r="F537" s="194"/>
      <c r="G537" s="269"/>
    </row>
    <row r="538" spans="1:8" x14ac:dyDescent="0.3">
      <c r="A538" s="301"/>
      <c r="B538" s="10" t="s">
        <v>450</v>
      </c>
      <c r="C538" s="41"/>
      <c r="D538" s="196"/>
      <c r="E538" s="41"/>
      <c r="F538" s="194"/>
      <c r="G538" s="269"/>
    </row>
    <row r="539" spans="1:8" customFormat="1" ht="18.75" customHeight="1" x14ac:dyDescent="0.25">
      <c r="A539" s="332">
        <v>6</v>
      </c>
      <c r="B539" s="130" t="s">
        <v>442</v>
      </c>
      <c r="C539" s="113" t="s">
        <v>302</v>
      </c>
      <c r="D539" s="113" t="s">
        <v>65</v>
      </c>
      <c r="E539" s="113">
        <v>2</v>
      </c>
      <c r="F539" s="189">
        <v>130000000</v>
      </c>
      <c r="G539" s="189">
        <f>F539*E539</f>
        <v>260000000</v>
      </c>
    </row>
    <row r="540" spans="1:8" customFormat="1" ht="18.75" customHeight="1" x14ac:dyDescent="0.25">
      <c r="A540" s="332">
        <v>7</v>
      </c>
      <c r="B540" s="130" t="s">
        <v>443</v>
      </c>
      <c r="C540" s="113" t="s">
        <v>302</v>
      </c>
      <c r="D540" s="113" t="s">
        <v>65</v>
      </c>
      <c r="E540" s="113">
        <v>2</v>
      </c>
      <c r="F540" s="189">
        <v>120000000</v>
      </c>
      <c r="G540" s="189">
        <f t="shared" ref="G540:G542" si="13">F540*E540</f>
        <v>240000000</v>
      </c>
    </row>
    <row r="541" spans="1:8" customFormat="1" ht="21" customHeight="1" x14ac:dyDescent="0.25">
      <c r="A541" s="332">
        <v>8</v>
      </c>
      <c r="B541" s="130" t="s">
        <v>444</v>
      </c>
      <c r="C541" s="113" t="s">
        <v>302</v>
      </c>
      <c r="D541" s="113" t="s">
        <v>65</v>
      </c>
      <c r="E541" s="113">
        <v>4</v>
      </c>
      <c r="F541" s="189">
        <v>110000000</v>
      </c>
      <c r="G541" s="189">
        <f t="shared" si="13"/>
        <v>440000000</v>
      </c>
    </row>
    <row r="542" spans="1:8" customFormat="1" ht="16.5" x14ac:dyDescent="0.25">
      <c r="A542" s="332">
        <v>9</v>
      </c>
      <c r="B542" s="130" t="s">
        <v>445</v>
      </c>
      <c r="C542" s="113" t="s">
        <v>302</v>
      </c>
      <c r="D542" s="113" t="s">
        <v>65</v>
      </c>
      <c r="E542" s="113">
        <v>1</v>
      </c>
      <c r="F542" s="189">
        <v>13000000</v>
      </c>
      <c r="G542" s="189">
        <f t="shared" si="13"/>
        <v>13000000</v>
      </c>
    </row>
    <row r="543" spans="1:8" s="165" customFormat="1" ht="24" customHeight="1" x14ac:dyDescent="0.25">
      <c r="A543" s="330"/>
      <c r="B543" s="149" t="s">
        <v>462</v>
      </c>
      <c r="C543" s="131"/>
      <c r="D543" s="131"/>
      <c r="E543" s="131"/>
      <c r="F543" s="164"/>
      <c r="G543" s="227">
        <f>+SUM(G519:G542)</f>
        <v>9613000000</v>
      </c>
      <c r="H543" s="249"/>
    </row>
    <row r="544" spans="1:8" s="165" customFormat="1" ht="24" customHeight="1" x14ac:dyDescent="0.25">
      <c r="A544" s="333"/>
      <c r="B544" s="149" t="s">
        <v>467</v>
      </c>
      <c r="C544" s="131"/>
      <c r="D544" s="131"/>
      <c r="E544" s="131"/>
      <c r="F544" s="164"/>
      <c r="G544" s="227">
        <f>+G543+G517+G502</f>
        <v>20203000000</v>
      </c>
      <c r="H544" s="249"/>
    </row>
    <row r="545" spans="1:7" ht="24" customHeight="1" x14ac:dyDescent="0.3">
      <c r="A545" s="294" t="s">
        <v>466</v>
      </c>
      <c r="B545" s="295"/>
      <c r="C545" s="295"/>
      <c r="D545" s="295"/>
      <c r="E545" s="295"/>
      <c r="F545" s="296"/>
      <c r="G545" s="292">
        <f>+G544+G488+G311+G260+G200+G150+G142</f>
        <v>107650875683.175</v>
      </c>
    </row>
    <row r="546" spans="1:7" ht="24" customHeight="1" x14ac:dyDescent="0.3"/>
    <row r="547" spans="1:7" ht="24" customHeight="1" x14ac:dyDescent="0.3">
      <c r="E547" s="297"/>
      <c r="F547" s="297"/>
      <c r="G547" s="297"/>
    </row>
    <row r="548" spans="1:7" x14ac:dyDescent="0.3">
      <c r="E548" s="297"/>
      <c r="F548" s="297"/>
      <c r="G548" s="297"/>
    </row>
    <row r="552" spans="1:7" x14ac:dyDescent="0.3">
      <c r="E552" s="297"/>
      <c r="F552" s="297"/>
      <c r="G552" s="297"/>
    </row>
  </sheetData>
  <mergeCells count="5">
    <mergeCell ref="A1:G1"/>
    <mergeCell ref="A545:F545"/>
    <mergeCell ref="E547:G547"/>
    <mergeCell ref="E548:G548"/>
    <mergeCell ref="E552:G552"/>
  </mergeCells>
  <pageMargins left="0.75757575757575801" right="0.21070075757575757" top="0.5" bottom="0.54166666666666696" header="0.3" footer="0.3"/>
  <pageSetup paperSize="9" fitToHeight="0" orientation="landscape" r:id="rId1"/>
  <headerFooter>
    <oddFooter>&amp;CTrang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9"/>
  <sheetViews>
    <sheetView view="pageLayout" topLeftCell="A106" zoomScale="80" zoomScaleNormal="100" zoomScalePageLayoutView="80" workbookViewId="0">
      <selection activeCell="E26" sqref="E26"/>
    </sheetView>
  </sheetViews>
  <sheetFormatPr defaultRowHeight="17.25" x14ac:dyDescent="0.3"/>
  <cols>
    <col min="1" max="1" width="5.42578125" style="94" bestFit="1" customWidth="1"/>
    <col min="2" max="2" width="60.7109375" style="24" customWidth="1"/>
    <col min="3" max="3" width="11.7109375" style="95" bestFit="1" customWidth="1"/>
    <col min="4" max="4" width="8.140625" style="95" customWidth="1"/>
    <col min="5" max="5" width="10.5703125" style="94" bestFit="1" customWidth="1"/>
    <col min="6" max="6" width="17.5703125" style="96" bestFit="1" customWidth="1"/>
    <col min="7" max="7" width="20.5703125" style="96" bestFit="1" customWidth="1"/>
    <col min="8" max="16384" width="9.140625" style="24"/>
  </cols>
  <sheetData>
    <row r="1" spans="1:7" ht="20.25" x14ac:dyDescent="0.3">
      <c r="A1" s="293" t="s">
        <v>456</v>
      </c>
      <c r="B1" s="293"/>
      <c r="C1" s="293"/>
      <c r="D1" s="293"/>
      <c r="E1" s="293"/>
      <c r="F1" s="293"/>
      <c r="G1" s="293"/>
    </row>
    <row r="3" spans="1:7" ht="33" x14ac:dyDescent="0.3">
      <c r="A3" s="25" t="s">
        <v>4</v>
      </c>
      <c r="B3" s="25" t="s">
        <v>1</v>
      </c>
      <c r="C3" s="25" t="s">
        <v>0</v>
      </c>
      <c r="D3" s="206" t="s">
        <v>2</v>
      </c>
      <c r="E3" s="25" t="s">
        <v>3</v>
      </c>
      <c r="F3" s="26" t="s">
        <v>5</v>
      </c>
      <c r="G3" s="26" t="s">
        <v>6</v>
      </c>
    </row>
    <row r="4" spans="1:7" s="32" customFormat="1" x14ac:dyDescent="0.3">
      <c r="A4" s="27" t="s">
        <v>189</v>
      </c>
      <c r="B4" s="28" t="s">
        <v>314</v>
      </c>
      <c r="C4" s="29"/>
      <c r="D4" s="29"/>
      <c r="E4" s="30"/>
      <c r="F4" s="31"/>
      <c r="G4" s="31">
        <f>G5+G34+G60+G72</f>
        <v>838450590.17499995</v>
      </c>
    </row>
    <row r="5" spans="1:7" x14ac:dyDescent="0.3">
      <c r="A5" s="33">
        <v>1</v>
      </c>
      <c r="B5" s="1" t="s">
        <v>7</v>
      </c>
      <c r="C5" s="34" t="s">
        <v>36</v>
      </c>
      <c r="D5" s="34" t="s">
        <v>37</v>
      </c>
      <c r="E5" s="34">
        <v>1</v>
      </c>
      <c r="F5" s="21">
        <v>230560000</v>
      </c>
      <c r="G5" s="21">
        <f>F5*E5</f>
        <v>230560000</v>
      </c>
    </row>
    <row r="6" spans="1:7" x14ac:dyDescent="0.3">
      <c r="A6" s="35"/>
      <c r="B6" s="35" t="s">
        <v>8</v>
      </c>
      <c r="C6" s="35"/>
      <c r="D6" s="208"/>
      <c r="E6" s="36"/>
      <c r="F6" s="37"/>
      <c r="G6" s="37"/>
    </row>
    <row r="7" spans="1:7" x14ac:dyDescent="0.3">
      <c r="A7" s="38"/>
      <c r="B7" s="39" t="s">
        <v>9</v>
      </c>
      <c r="C7" s="38"/>
      <c r="D7" s="196"/>
      <c r="E7" s="41"/>
      <c r="F7" s="42"/>
      <c r="G7" s="42"/>
    </row>
    <row r="8" spans="1:7" x14ac:dyDescent="0.3">
      <c r="A8" s="38"/>
      <c r="B8" s="39" t="s">
        <v>10</v>
      </c>
      <c r="C8" s="38"/>
      <c r="D8" s="196"/>
      <c r="E8" s="41"/>
      <c r="F8" s="42"/>
      <c r="G8" s="42"/>
    </row>
    <row r="9" spans="1:7" x14ac:dyDescent="0.3">
      <c r="A9" s="38"/>
      <c r="B9" s="39" t="s">
        <v>11</v>
      </c>
      <c r="C9" s="38"/>
      <c r="D9" s="196"/>
      <c r="E9" s="41"/>
      <c r="F9" s="42"/>
      <c r="G9" s="42"/>
    </row>
    <row r="10" spans="1:7" x14ac:dyDescent="0.3">
      <c r="A10" s="38"/>
      <c r="B10" s="39" t="s">
        <v>12</v>
      </c>
      <c r="C10" s="38"/>
      <c r="D10" s="196"/>
      <c r="E10" s="41"/>
      <c r="F10" s="42"/>
      <c r="G10" s="42"/>
    </row>
    <row r="11" spans="1:7" x14ac:dyDescent="0.3">
      <c r="A11" s="38"/>
      <c r="B11" s="39" t="s">
        <v>13</v>
      </c>
      <c r="C11" s="38"/>
      <c r="D11" s="196"/>
      <c r="E11" s="41"/>
      <c r="F11" s="42"/>
      <c r="G11" s="42"/>
    </row>
    <row r="12" spans="1:7" x14ac:dyDescent="0.3">
      <c r="A12" s="43"/>
      <c r="B12" s="39" t="s">
        <v>14</v>
      </c>
      <c r="C12" s="38"/>
      <c r="D12" s="196"/>
      <c r="E12" s="41"/>
      <c r="F12" s="42"/>
      <c r="G12" s="42"/>
    </row>
    <row r="13" spans="1:7" ht="30.75" customHeight="1" x14ac:dyDescent="0.3">
      <c r="A13" s="43"/>
      <c r="B13" s="39" t="s">
        <v>15</v>
      </c>
      <c r="C13" s="38"/>
      <c r="D13" s="196"/>
      <c r="E13" s="41"/>
      <c r="F13" s="42"/>
      <c r="G13" s="42"/>
    </row>
    <row r="14" spans="1:7" x14ac:dyDescent="0.3">
      <c r="A14" s="43"/>
      <c r="B14" s="39" t="s">
        <v>16</v>
      </c>
      <c r="C14" s="38"/>
      <c r="D14" s="196"/>
      <c r="E14" s="41"/>
      <c r="F14" s="42"/>
      <c r="G14" s="42"/>
    </row>
    <row r="15" spans="1:7" x14ac:dyDescent="0.3">
      <c r="A15" s="43"/>
      <c r="B15" s="39" t="s">
        <v>17</v>
      </c>
      <c r="C15" s="38"/>
      <c r="D15" s="196"/>
      <c r="E15" s="41"/>
      <c r="F15" s="42"/>
      <c r="G15" s="42"/>
    </row>
    <row r="16" spans="1:7" x14ac:dyDescent="0.3">
      <c r="A16" s="43"/>
      <c r="B16" s="39" t="s">
        <v>18</v>
      </c>
      <c r="C16" s="38"/>
      <c r="D16" s="196"/>
      <c r="E16" s="41"/>
      <c r="F16" s="42"/>
      <c r="G16" s="42"/>
    </row>
    <row r="17" spans="1:7" x14ac:dyDescent="0.3">
      <c r="A17" s="43"/>
      <c r="B17" s="39" t="s">
        <v>19</v>
      </c>
      <c r="C17" s="38"/>
      <c r="D17" s="196"/>
      <c r="E17" s="41"/>
      <c r="F17" s="42"/>
      <c r="G17" s="42"/>
    </row>
    <row r="18" spans="1:7" x14ac:dyDescent="0.3">
      <c r="A18" s="43"/>
      <c r="B18" s="39" t="s">
        <v>20</v>
      </c>
      <c r="C18" s="38"/>
      <c r="D18" s="196"/>
      <c r="E18" s="41"/>
      <c r="F18" s="42"/>
      <c r="G18" s="42"/>
    </row>
    <row r="19" spans="1:7" x14ac:dyDescent="0.3">
      <c r="A19" s="43"/>
      <c r="B19" s="39" t="s">
        <v>21</v>
      </c>
      <c r="C19" s="38"/>
      <c r="D19" s="196"/>
      <c r="E19" s="41"/>
      <c r="F19" s="42"/>
      <c r="G19" s="42"/>
    </row>
    <row r="20" spans="1:7" x14ac:dyDescent="0.3">
      <c r="A20" s="43"/>
      <c r="B20" s="39" t="s">
        <v>22</v>
      </c>
      <c r="C20" s="38"/>
      <c r="D20" s="196"/>
      <c r="E20" s="41"/>
      <c r="F20" s="42"/>
      <c r="G20" s="42"/>
    </row>
    <row r="21" spans="1:7" x14ac:dyDescent="0.3">
      <c r="A21" s="43"/>
      <c r="B21" s="39" t="s">
        <v>23</v>
      </c>
      <c r="C21" s="38"/>
      <c r="D21" s="196"/>
      <c r="E21" s="41"/>
      <c r="F21" s="42"/>
      <c r="G21" s="42"/>
    </row>
    <row r="22" spans="1:7" x14ac:dyDescent="0.3">
      <c r="A22" s="43"/>
      <c r="B22" s="39" t="s">
        <v>24</v>
      </c>
      <c r="C22" s="38"/>
      <c r="D22" s="196"/>
      <c r="E22" s="41"/>
      <c r="F22" s="42"/>
      <c r="G22" s="42"/>
    </row>
    <row r="23" spans="1:7" x14ac:dyDescent="0.3">
      <c r="A23" s="43"/>
      <c r="B23" s="39" t="s">
        <v>25</v>
      </c>
      <c r="C23" s="38"/>
      <c r="D23" s="196"/>
      <c r="E23" s="41"/>
      <c r="F23" s="42"/>
      <c r="G23" s="42"/>
    </row>
    <row r="24" spans="1:7" x14ac:dyDescent="0.3">
      <c r="A24" s="43"/>
      <c r="B24" s="39" t="s">
        <v>26</v>
      </c>
      <c r="C24" s="38"/>
      <c r="D24" s="196"/>
      <c r="E24" s="41"/>
      <c r="F24" s="42"/>
      <c r="G24" s="42"/>
    </row>
    <row r="25" spans="1:7" x14ac:dyDescent="0.3">
      <c r="A25" s="43"/>
      <c r="B25" s="39" t="s">
        <v>27</v>
      </c>
      <c r="C25" s="38"/>
      <c r="D25" s="196"/>
      <c r="E25" s="41"/>
      <c r="F25" s="42"/>
      <c r="G25" s="42"/>
    </row>
    <row r="26" spans="1:7" x14ac:dyDescent="0.3">
      <c r="A26" s="43"/>
      <c r="B26" s="39" t="s">
        <v>28</v>
      </c>
      <c r="C26" s="38"/>
      <c r="D26" s="196"/>
      <c r="E26" s="41"/>
      <c r="F26" s="42"/>
      <c r="G26" s="42"/>
    </row>
    <row r="27" spans="1:7" ht="31.5" x14ac:dyDescent="0.3">
      <c r="A27" s="43"/>
      <c r="B27" s="39" t="s">
        <v>29</v>
      </c>
      <c r="C27" s="38"/>
      <c r="D27" s="196"/>
      <c r="E27" s="41"/>
      <c r="F27" s="42"/>
      <c r="G27" s="42"/>
    </row>
    <row r="28" spans="1:7" ht="47.25" x14ac:dyDescent="0.3">
      <c r="A28" s="43"/>
      <c r="B28" s="39" t="s">
        <v>30</v>
      </c>
      <c r="C28" s="38"/>
      <c r="D28" s="196"/>
      <c r="E28" s="41"/>
      <c r="F28" s="42"/>
      <c r="G28" s="42"/>
    </row>
    <row r="29" spans="1:7" x14ac:dyDescent="0.3">
      <c r="A29" s="43"/>
      <c r="B29" s="39" t="s">
        <v>31</v>
      </c>
      <c r="C29" s="38"/>
      <c r="D29" s="196"/>
      <c r="E29" s="41"/>
      <c r="F29" s="42"/>
      <c r="G29" s="42"/>
    </row>
    <row r="30" spans="1:7" x14ac:dyDescent="0.3">
      <c r="A30" s="43"/>
      <c r="B30" s="39" t="s">
        <v>32</v>
      </c>
      <c r="C30" s="38"/>
      <c r="D30" s="196"/>
      <c r="E30" s="41"/>
      <c r="F30" s="42"/>
      <c r="G30" s="42"/>
    </row>
    <row r="31" spans="1:7" x14ac:dyDescent="0.3">
      <c r="A31" s="43"/>
      <c r="B31" s="39" t="s">
        <v>33</v>
      </c>
      <c r="C31" s="38"/>
      <c r="D31" s="196"/>
      <c r="E31" s="41"/>
      <c r="F31" s="42"/>
      <c r="G31" s="42"/>
    </row>
    <row r="32" spans="1:7" x14ac:dyDescent="0.3">
      <c r="A32" s="43"/>
      <c r="B32" s="39" t="s">
        <v>34</v>
      </c>
      <c r="C32" s="38"/>
      <c r="D32" s="196"/>
      <c r="E32" s="41"/>
      <c r="F32" s="42"/>
      <c r="G32" s="42"/>
    </row>
    <row r="33" spans="1:7" x14ac:dyDescent="0.3">
      <c r="A33" s="44"/>
      <c r="B33" s="45" t="s">
        <v>35</v>
      </c>
      <c r="C33" s="46"/>
      <c r="D33" s="209"/>
      <c r="E33" s="47"/>
      <c r="F33" s="48"/>
      <c r="G33" s="48"/>
    </row>
    <row r="34" spans="1:7" s="32" customFormat="1" x14ac:dyDescent="0.3">
      <c r="A34" s="49">
        <v>2</v>
      </c>
      <c r="B34" s="50" t="s">
        <v>63</v>
      </c>
      <c r="C34" s="51" t="s">
        <v>36</v>
      </c>
      <c r="D34" s="51" t="s">
        <v>65</v>
      </c>
      <c r="E34" s="51">
        <v>1</v>
      </c>
      <c r="F34" s="52">
        <v>413820177.37500006</v>
      </c>
      <c r="G34" s="53">
        <f>F34*E34</f>
        <v>413820177.37500006</v>
      </c>
    </row>
    <row r="35" spans="1:7" x14ac:dyDescent="0.3">
      <c r="A35" s="54"/>
      <c r="B35" s="55" t="s">
        <v>38</v>
      </c>
      <c r="C35" s="38"/>
      <c r="D35" s="196"/>
      <c r="E35" s="41"/>
      <c r="F35" s="42"/>
      <c r="G35" s="42"/>
    </row>
    <row r="36" spans="1:7" x14ac:dyDescent="0.3">
      <c r="A36" s="54"/>
      <c r="B36" s="56" t="s">
        <v>39</v>
      </c>
      <c r="C36" s="38"/>
      <c r="D36" s="196"/>
      <c r="E36" s="41"/>
      <c r="F36" s="42"/>
      <c r="G36" s="42"/>
    </row>
    <row r="37" spans="1:7" x14ac:dyDescent="0.3">
      <c r="A37" s="54"/>
      <c r="B37" s="57" t="s">
        <v>40</v>
      </c>
      <c r="C37" s="38"/>
      <c r="D37" s="196"/>
      <c r="E37" s="41"/>
      <c r="F37" s="42"/>
      <c r="G37" s="42"/>
    </row>
    <row r="38" spans="1:7" x14ac:dyDescent="0.3">
      <c r="A38" s="54"/>
      <c r="B38" s="58" t="s">
        <v>41</v>
      </c>
      <c r="C38" s="38"/>
      <c r="D38" s="196"/>
      <c r="E38" s="41"/>
      <c r="F38" s="42"/>
      <c r="G38" s="42"/>
    </row>
    <row r="39" spans="1:7" x14ac:dyDescent="0.3">
      <c r="A39" s="54"/>
      <c r="B39" s="40" t="s">
        <v>42</v>
      </c>
      <c r="C39" s="38"/>
      <c r="D39" s="196"/>
      <c r="E39" s="41"/>
      <c r="F39" s="42"/>
      <c r="G39" s="42"/>
    </row>
    <row r="40" spans="1:7" x14ac:dyDescent="0.3">
      <c r="A40" s="54"/>
      <c r="B40" s="40" t="s">
        <v>43</v>
      </c>
      <c r="C40" s="38"/>
      <c r="D40" s="196"/>
      <c r="E40" s="41"/>
      <c r="F40" s="42"/>
      <c r="G40" s="42"/>
    </row>
    <row r="41" spans="1:7" x14ac:dyDescent="0.3">
      <c r="A41" s="54"/>
      <c r="B41" s="40" t="s">
        <v>44</v>
      </c>
      <c r="C41" s="38"/>
      <c r="D41" s="196"/>
      <c r="E41" s="41"/>
      <c r="F41" s="42"/>
      <c r="G41" s="42"/>
    </row>
    <row r="42" spans="1:7" x14ac:dyDescent="0.3">
      <c r="A42" s="54"/>
      <c r="B42" s="40" t="s">
        <v>45</v>
      </c>
      <c r="C42" s="38"/>
      <c r="D42" s="196"/>
      <c r="E42" s="41"/>
      <c r="F42" s="42"/>
      <c r="G42" s="42"/>
    </row>
    <row r="43" spans="1:7" x14ac:dyDescent="0.3">
      <c r="A43" s="54"/>
      <c r="B43" s="40" t="s">
        <v>46</v>
      </c>
      <c r="C43" s="38"/>
      <c r="D43" s="196"/>
      <c r="E43" s="41"/>
      <c r="F43" s="42"/>
      <c r="G43" s="42"/>
    </row>
    <row r="44" spans="1:7" x14ac:dyDescent="0.3">
      <c r="A44" s="54"/>
      <c r="B44" s="40" t="s">
        <v>47</v>
      </c>
      <c r="C44" s="38"/>
      <c r="D44" s="196"/>
      <c r="E44" s="41"/>
      <c r="F44" s="42"/>
      <c r="G44" s="42"/>
    </row>
    <row r="45" spans="1:7" x14ac:dyDescent="0.3">
      <c r="A45" s="54"/>
      <c r="B45" s="40" t="s">
        <v>48</v>
      </c>
      <c r="C45" s="38"/>
      <c r="D45" s="196"/>
      <c r="E45" s="41"/>
      <c r="F45" s="42"/>
      <c r="G45" s="42"/>
    </row>
    <row r="46" spans="1:7" x14ac:dyDescent="0.3">
      <c r="A46" s="54"/>
      <c r="B46" s="58" t="s">
        <v>49</v>
      </c>
      <c r="C46" s="38"/>
      <c r="D46" s="196"/>
      <c r="E46" s="41"/>
      <c r="F46" s="42"/>
      <c r="G46" s="42"/>
    </row>
    <row r="47" spans="1:7" x14ac:dyDescent="0.3">
      <c r="A47" s="54"/>
      <c r="B47" s="40" t="s">
        <v>50</v>
      </c>
      <c r="C47" s="38"/>
      <c r="D47" s="196"/>
      <c r="E47" s="41"/>
      <c r="F47" s="42"/>
      <c r="G47" s="42"/>
    </row>
    <row r="48" spans="1:7" x14ac:dyDescent="0.3">
      <c r="A48" s="54"/>
      <c r="B48" s="40" t="s">
        <v>51</v>
      </c>
      <c r="C48" s="38"/>
      <c r="D48" s="196"/>
      <c r="E48" s="41"/>
      <c r="F48" s="42"/>
      <c r="G48" s="42"/>
    </row>
    <row r="49" spans="1:16" x14ac:dyDescent="0.3">
      <c r="A49" s="54"/>
      <c r="B49" s="40" t="s">
        <v>52</v>
      </c>
      <c r="C49" s="38"/>
      <c r="D49" s="196"/>
      <c r="E49" s="41"/>
      <c r="F49" s="42"/>
      <c r="G49" s="42"/>
    </row>
    <row r="50" spans="1:16" x14ac:dyDescent="0.3">
      <c r="A50" s="54"/>
      <c r="B50" s="40" t="s">
        <v>53</v>
      </c>
      <c r="C50" s="38"/>
      <c r="D50" s="196"/>
      <c r="E50" s="41"/>
      <c r="F50" s="42"/>
      <c r="G50" s="42"/>
    </row>
    <row r="51" spans="1:16" x14ac:dyDescent="0.3">
      <c r="A51" s="54"/>
      <c r="B51" s="40" t="s">
        <v>54</v>
      </c>
      <c r="C51" s="38"/>
      <c r="D51" s="196"/>
      <c r="E51" s="41"/>
      <c r="F51" s="42"/>
      <c r="G51" s="42"/>
    </row>
    <row r="52" spans="1:16" x14ac:dyDescent="0.3">
      <c r="A52" s="54"/>
      <c r="B52" s="40" t="s">
        <v>55</v>
      </c>
      <c r="C52" s="38"/>
      <c r="D52" s="196"/>
      <c r="E52" s="41"/>
      <c r="F52" s="42"/>
      <c r="G52" s="42"/>
    </row>
    <row r="53" spans="1:16" x14ac:dyDescent="0.3">
      <c r="A53" s="54"/>
      <c r="B53" s="40" t="s">
        <v>56</v>
      </c>
      <c r="C53" s="38"/>
      <c r="D53" s="196"/>
      <c r="E53" s="41"/>
      <c r="F53" s="42"/>
      <c r="G53" s="42"/>
    </row>
    <row r="54" spans="1:16" x14ac:dyDescent="0.3">
      <c r="A54" s="54"/>
      <c r="B54" s="40" t="s">
        <v>57</v>
      </c>
      <c r="C54" s="38"/>
      <c r="D54" s="196"/>
      <c r="E54" s="41"/>
      <c r="F54" s="42"/>
      <c r="G54" s="42"/>
    </row>
    <row r="55" spans="1:16" x14ac:dyDescent="0.3">
      <c r="A55" s="54"/>
      <c r="B55" s="40" t="s">
        <v>58</v>
      </c>
      <c r="C55" s="38"/>
      <c r="D55" s="196"/>
      <c r="E55" s="41"/>
      <c r="F55" s="42"/>
      <c r="G55" s="42"/>
    </row>
    <row r="56" spans="1:16" x14ac:dyDescent="0.3">
      <c r="A56" s="54"/>
      <c r="B56" s="40" t="s">
        <v>59</v>
      </c>
      <c r="C56" s="38"/>
      <c r="D56" s="196"/>
      <c r="E56" s="41"/>
      <c r="F56" s="42"/>
      <c r="G56" s="42"/>
    </row>
    <row r="57" spans="1:16" ht="63" x14ac:dyDescent="0.3">
      <c r="A57" s="54"/>
      <c r="B57" s="40" t="s">
        <v>60</v>
      </c>
      <c r="C57" s="38"/>
      <c r="D57" s="196"/>
      <c r="E57" s="41"/>
      <c r="F57" s="42"/>
      <c r="G57" s="42"/>
    </row>
    <row r="58" spans="1:16" x14ac:dyDescent="0.3">
      <c r="A58" s="54"/>
      <c r="B58" s="40" t="s">
        <v>61</v>
      </c>
      <c r="C58" s="38"/>
      <c r="D58" s="196"/>
      <c r="E58" s="41"/>
      <c r="F58" s="42"/>
      <c r="G58" s="42"/>
    </row>
    <row r="59" spans="1:16" x14ac:dyDescent="0.3">
      <c r="A59" s="54"/>
      <c r="B59" s="40" t="s">
        <v>62</v>
      </c>
      <c r="C59" s="38"/>
      <c r="D59" s="196"/>
      <c r="E59" s="41"/>
      <c r="F59" s="42"/>
      <c r="G59" s="42"/>
    </row>
    <row r="60" spans="1:16" s="60" customFormat="1" x14ac:dyDescent="0.3">
      <c r="A60" s="49">
        <v>3</v>
      </c>
      <c r="B60" s="50" t="s">
        <v>293</v>
      </c>
      <c r="C60" s="51" t="s">
        <v>165</v>
      </c>
      <c r="D60" s="51" t="s">
        <v>65</v>
      </c>
      <c r="E60" s="51">
        <v>1</v>
      </c>
      <c r="F60" s="59">
        <v>26595412.800000008</v>
      </c>
      <c r="G60" s="59">
        <f>F60*E60</f>
        <v>26595412.800000008</v>
      </c>
      <c r="H60" s="24"/>
      <c r="I60" s="24"/>
      <c r="J60" s="24"/>
      <c r="K60" s="24"/>
      <c r="L60" s="24"/>
      <c r="M60" s="24"/>
      <c r="N60" s="24"/>
      <c r="O60" s="24"/>
      <c r="P60" s="24"/>
    </row>
    <row r="61" spans="1:16" x14ac:dyDescent="0.3">
      <c r="A61" s="61"/>
      <c r="B61" s="62" t="s">
        <v>154</v>
      </c>
      <c r="C61" s="35"/>
      <c r="D61" s="208"/>
      <c r="E61" s="36"/>
      <c r="F61" s="37"/>
      <c r="G61" s="37"/>
    </row>
    <row r="62" spans="1:16" x14ac:dyDescent="0.3">
      <c r="A62" s="43"/>
      <c r="B62" s="56" t="s">
        <v>155</v>
      </c>
      <c r="C62" s="38"/>
      <c r="D62" s="196"/>
      <c r="E62" s="41"/>
      <c r="F62" s="42"/>
      <c r="G62" s="42"/>
    </row>
    <row r="63" spans="1:16" x14ac:dyDescent="0.3">
      <c r="A63" s="43"/>
      <c r="B63" s="56" t="s">
        <v>156</v>
      </c>
      <c r="C63" s="38"/>
      <c r="D63" s="196"/>
      <c r="E63" s="41"/>
      <c r="F63" s="42"/>
      <c r="G63" s="42"/>
    </row>
    <row r="64" spans="1:16" x14ac:dyDescent="0.3">
      <c r="A64" s="43"/>
      <c r="B64" s="56" t="s">
        <v>157</v>
      </c>
      <c r="C64" s="38"/>
      <c r="D64" s="196"/>
      <c r="E64" s="41"/>
      <c r="F64" s="42"/>
      <c r="G64" s="42"/>
    </row>
    <row r="65" spans="1:7" x14ac:dyDescent="0.3">
      <c r="A65" s="43"/>
      <c r="B65" s="63" t="s">
        <v>158</v>
      </c>
      <c r="C65" s="38"/>
      <c r="D65" s="196"/>
      <c r="E65" s="41"/>
      <c r="F65" s="42"/>
      <c r="G65" s="42"/>
    </row>
    <row r="66" spans="1:7" x14ac:dyDescent="0.3">
      <c r="A66" s="43"/>
      <c r="B66" s="56" t="s">
        <v>159</v>
      </c>
      <c r="C66" s="38"/>
      <c r="D66" s="196"/>
      <c r="E66" s="41"/>
      <c r="F66" s="42"/>
      <c r="G66" s="42"/>
    </row>
    <row r="67" spans="1:7" x14ac:dyDescent="0.3">
      <c r="A67" s="43"/>
      <c r="B67" s="56" t="s">
        <v>160</v>
      </c>
      <c r="C67" s="38"/>
      <c r="D67" s="196"/>
      <c r="E67" s="41"/>
      <c r="F67" s="42"/>
      <c r="G67" s="42"/>
    </row>
    <row r="68" spans="1:7" x14ac:dyDescent="0.3">
      <c r="A68" s="43"/>
      <c r="B68" s="56" t="s">
        <v>161</v>
      </c>
      <c r="C68" s="38"/>
      <c r="D68" s="196"/>
      <c r="E68" s="41"/>
      <c r="F68" s="42"/>
      <c r="G68" s="42"/>
    </row>
    <row r="69" spans="1:7" x14ac:dyDescent="0.3">
      <c r="A69" s="43"/>
      <c r="B69" s="56" t="s">
        <v>162</v>
      </c>
      <c r="C69" s="38"/>
      <c r="D69" s="196"/>
      <c r="E69" s="41"/>
      <c r="F69" s="42"/>
      <c r="G69" s="42"/>
    </row>
    <row r="70" spans="1:7" x14ac:dyDescent="0.3">
      <c r="A70" s="43"/>
      <c r="B70" s="64" t="s">
        <v>163</v>
      </c>
      <c r="C70" s="38"/>
      <c r="D70" s="196"/>
      <c r="E70" s="41"/>
      <c r="F70" s="42"/>
      <c r="G70" s="42"/>
    </row>
    <row r="71" spans="1:7" x14ac:dyDescent="0.3">
      <c r="A71" s="44"/>
      <c r="B71" s="65" t="s">
        <v>164</v>
      </c>
      <c r="C71" s="46"/>
      <c r="D71" s="209"/>
      <c r="E71" s="47"/>
      <c r="F71" s="48"/>
      <c r="G71" s="48"/>
    </row>
    <row r="72" spans="1:7" x14ac:dyDescent="0.3">
      <c r="A72" s="51">
        <v>4</v>
      </c>
      <c r="B72" s="66" t="s">
        <v>66</v>
      </c>
      <c r="C72" s="51" t="s">
        <v>165</v>
      </c>
      <c r="D72" s="51" t="s">
        <v>185</v>
      </c>
      <c r="E72" s="51">
        <v>1</v>
      </c>
      <c r="F72" s="59">
        <v>167475000.00000003</v>
      </c>
      <c r="G72" s="59">
        <f>F72*E72</f>
        <v>167475000.00000003</v>
      </c>
    </row>
    <row r="73" spans="1:7" x14ac:dyDescent="0.3">
      <c r="A73" s="67"/>
      <c r="B73" s="68" t="s">
        <v>187</v>
      </c>
      <c r="C73" s="67"/>
      <c r="D73" s="67"/>
      <c r="E73" s="67"/>
      <c r="F73" s="69"/>
      <c r="G73" s="69"/>
    </row>
    <row r="74" spans="1:7" x14ac:dyDescent="0.3">
      <c r="A74" s="70"/>
      <c r="B74" s="71" t="s">
        <v>188</v>
      </c>
      <c r="C74" s="70"/>
      <c r="D74" s="70"/>
      <c r="E74" s="70"/>
      <c r="F74" s="72"/>
      <c r="G74" s="72"/>
    </row>
    <row r="75" spans="1:7" x14ac:dyDescent="0.3">
      <c r="A75" s="43"/>
      <c r="B75" s="10" t="s">
        <v>67</v>
      </c>
      <c r="C75" s="38"/>
      <c r="D75" s="196"/>
      <c r="E75" s="41"/>
      <c r="F75" s="42"/>
      <c r="G75" s="42"/>
    </row>
    <row r="76" spans="1:7" x14ac:dyDescent="0.3">
      <c r="A76" s="43"/>
      <c r="B76" s="10" t="s">
        <v>68</v>
      </c>
      <c r="C76" s="38"/>
      <c r="D76" s="196"/>
      <c r="E76" s="41"/>
      <c r="F76" s="42"/>
      <c r="G76" s="42"/>
    </row>
    <row r="77" spans="1:7" x14ac:dyDescent="0.3">
      <c r="A77" s="43"/>
      <c r="B77" s="10" t="s">
        <v>69</v>
      </c>
      <c r="C77" s="38"/>
      <c r="D77" s="196"/>
      <c r="E77" s="41"/>
      <c r="F77" s="42"/>
      <c r="G77" s="42"/>
    </row>
    <row r="78" spans="1:7" ht="36" x14ac:dyDescent="0.3">
      <c r="A78" s="43"/>
      <c r="B78" s="10" t="s">
        <v>294</v>
      </c>
      <c r="C78" s="38"/>
      <c r="D78" s="196"/>
      <c r="E78" s="41"/>
      <c r="F78" s="42"/>
      <c r="G78" s="42"/>
    </row>
    <row r="79" spans="1:7" x14ac:dyDescent="0.3">
      <c r="A79" s="43"/>
      <c r="B79" s="10" t="s">
        <v>70</v>
      </c>
      <c r="C79" s="38"/>
      <c r="D79" s="196"/>
      <c r="E79" s="41"/>
      <c r="F79" s="42"/>
      <c r="G79" s="42"/>
    </row>
    <row r="80" spans="1:7" x14ac:dyDescent="0.3">
      <c r="A80" s="43"/>
      <c r="B80" s="10" t="s">
        <v>71</v>
      </c>
      <c r="C80" s="38"/>
      <c r="D80" s="196"/>
      <c r="E80" s="41"/>
      <c r="F80" s="42"/>
      <c r="G80" s="42"/>
    </row>
    <row r="81" spans="1:7" x14ac:dyDescent="0.3">
      <c r="A81" s="43"/>
      <c r="B81" s="10" t="s">
        <v>72</v>
      </c>
      <c r="C81" s="38"/>
      <c r="D81" s="196"/>
      <c r="E81" s="41"/>
      <c r="F81" s="42"/>
      <c r="G81" s="42"/>
    </row>
    <row r="82" spans="1:7" x14ac:dyDescent="0.3">
      <c r="A82" s="43"/>
      <c r="B82" s="10" t="s">
        <v>73</v>
      </c>
      <c r="C82" s="38"/>
      <c r="D82" s="196"/>
      <c r="E82" s="41"/>
      <c r="F82" s="42"/>
      <c r="G82" s="42"/>
    </row>
    <row r="83" spans="1:7" x14ac:dyDescent="0.3">
      <c r="A83" s="43"/>
      <c r="B83" s="10" t="s">
        <v>74</v>
      </c>
      <c r="C83" s="38"/>
      <c r="D83" s="196"/>
      <c r="E83" s="41"/>
      <c r="F83" s="42"/>
      <c r="G83" s="42"/>
    </row>
    <row r="84" spans="1:7" x14ac:dyDescent="0.3">
      <c r="A84" s="43"/>
      <c r="B84" s="10" t="s">
        <v>75</v>
      </c>
      <c r="C84" s="38"/>
      <c r="D84" s="196"/>
      <c r="E84" s="41"/>
      <c r="F84" s="42"/>
      <c r="G84" s="42"/>
    </row>
    <row r="85" spans="1:7" x14ac:dyDescent="0.3">
      <c r="A85" s="43"/>
      <c r="B85" s="10" t="s">
        <v>76</v>
      </c>
      <c r="C85" s="38"/>
      <c r="D85" s="196"/>
      <c r="E85" s="41"/>
      <c r="F85" s="42"/>
      <c r="G85" s="42"/>
    </row>
    <row r="86" spans="1:7" x14ac:dyDescent="0.3">
      <c r="A86" s="43"/>
      <c r="B86" s="10" t="s">
        <v>77</v>
      </c>
      <c r="C86" s="38"/>
      <c r="D86" s="196"/>
      <c r="E86" s="41"/>
      <c r="F86" s="42"/>
      <c r="G86" s="42"/>
    </row>
    <row r="87" spans="1:7" x14ac:dyDescent="0.3">
      <c r="A87" s="43"/>
      <c r="B87" s="10" t="s">
        <v>78</v>
      </c>
      <c r="C87" s="38"/>
      <c r="D87" s="196"/>
      <c r="E87" s="41"/>
      <c r="F87" s="42"/>
      <c r="G87" s="42"/>
    </row>
    <row r="88" spans="1:7" x14ac:dyDescent="0.3">
      <c r="A88" s="43"/>
      <c r="B88" s="10" t="s">
        <v>79</v>
      </c>
      <c r="C88" s="38"/>
      <c r="D88" s="196"/>
      <c r="E88" s="41"/>
      <c r="F88" s="42"/>
      <c r="G88" s="42"/>
    </row>
    <row r="89" spans="1:7" x14ac:dyDescent="0.3">
      <c r="A89" s="43"/>
      <c r="B89" s="10" t="s">
        <v>80</v>
      </c>
      <c r="C89" s="38"/>
      <c r="D89" s="196"/>
      <c r="E89" s="41"/>
      <c r="F89" s="42"/>
      <c r="G89" s="42"/>
    </row>
    <row r="90" spans="1:7" x14ac:dyDescent="0.3">
      <c r="A90" s="43"/>
      <c r="B90" s="10" t="s">
        <v>81</v>
      </c>
      <c r="C90" s="38"/>
      <c r="D90" s="196"/>
      <c r="E90" s="41"/>
      <c r="F90" s="42"/>
      <c r="G90" s="42"/>
    </row>
    <row r="91" spans="1:7" x14ac:dyDescent="0.3">
      <c r="A91" s="43"/>
      <c r="B91" s="10" t="s">
        <v>82</v>
      </c>
      <c r="C91" s="38"/>
      <c r="D91" s="196"/>
      <c r="E91" s="41"/>
      <c r="F91" s="42"/>
      <c r="G91" s="42"/>
    </row>
    <row r="92" spans="1:7" x14ac:dyDescent="0.3">
      <c r="A92" s="43"/>
      <c r="B92" s="10" t="s">
        <v>83</v>
      </c>
      <c r="C92" s="38"/>
      <c r="D92" s="196"/>
      <c r="E92" s="41"/>
      <c r="F92" s="42"/>
      <c r="G92" s="42"/>
    </row>
    <row r="93" spans="1:7" ht="19.5" x14ac:dyDescent="0.3">
      <c r="A93" s="43"/>
      <c r="B93" s="10" t="s">
        <v>295</v>
      </c>
      <c r="C93" s="38"/>
      <c r="D93" s="196"/>
      <c r="E93" s="41"/>
      <c r="F93" s="42"/>
      <c r="G93" s="42"/>
    </row>
    <row r="94" spans="1:7" x14ac:dyDescent="0.3">
      <c r="A94" s="43"/>
      <c r="B94" s="10" t="s">
        <v>84</v>
      </c>
      <c r="C94" s="38"/>
      <c r="D94" s="196"/>
      <c r="E94" s="41"/>
      <c r="F94" s="42"/>
      <c r="G94" s="42"/>
    </row>
    <row r="95" spans="1:7" x14ac:dyDescent="0.3">
      <c r="A95" s="43"/>
      <c r="B95" s="10" t="s">
        <v>85</v>
      </c>
      <c r="C95" s="38"/>
      <c r="D95" s="196"/>
      <c r="E95" s="41"/>
      <c r="F95" s="42"/>
      <c r="G95" s="42"/>
    </row>
    <row r="96" spans="1:7" ht="36" x14ac:dyDescent="0.3">
      <c r="A96" s="43"/>
      <c r="B96" s="10" t="s">
        <v>296</v>
      </c>
      <c r="C96" s="38"/>
      <c r="D96" s="196"/>
      <c r="E96" s="41"/>
      <c r="F96" s="42"/>
      <c r="G96" s="42"/>
    </row>
    <row r="97" spans="1:7" ht="36" x14ac:dyDescent="0.3">
      <c r="A97" s="43"/>
      <c r="B97" s="10" t="s">
        <v>297</v>
      </c>
      <c r="C97" s="38"/>
      <c r="D97" s="196"/>
      <c r="E97" s="41"/>
      <c r="F97" s="42"/>
      <c r="G97" s="42"/>
    </row>
    <row r="98" spans="1:7" ht="31.5" x14ac:dyDescent="0.3">
      <c r="A98" s="43"/>
      <c r="B98" s="10" t="s">
        <v>86</v>
      </c>
      <c r="C98" s="38"/>
      <c r="D98" s="196"/>
      <c r="E98" s="41"/>
      <c r="F98" s="42"/>
      <c r="G98" s="42"/>
    </row>
    <row r="99" spans="1:7" x14ac:dyDescent="0.3">
      <c r="A99" s="43"/>
      <c r="B99" s="10" t="s">
        <v>87</v>
      </c>
      <c r="C99" s="38"/>
      <c r="D99" s="196"/>
      <c r="E99" s="41"/>
      <c r="F99" s="42"/>
      <c r="G99" s="42"/>
    </row>
    <row r="100" spans="1:7" x14ac:dyDescent="0.3">
      <c r="A100" s="43"/>
      <c r="B100" s="10" t="s">
        <v>88</v>
      </c>
      <c r="C100" s="38"/>
      <c r="D100" s="196"/>
      <c r="E100" s="41"/>
      <c r="F100" s="42"/>
      <c r="G100" s="42"/>
    </row>
    <row r="101" spans="1:7" x14ac:dyDescent="0.3">
      <c r="A101" s="43"/>
      <c r="B101" s="10" t="s">
        <v>89</v>
      </c>
      <c r="C101" s="38"/>
      <c r="D101" s="196"/>
      <c r="E101" s="41"/>
      <c r="F101" s="42"/>
      <c r="G101" s="42"/>
    </row>
    <row r="102" spans="1:7" x14ac:dyDescent="0.3">
      <c r="A102" s="43"/>
      <c r="B102" s="10" t="s">
        <v>90</v>
      </c>
      <c r="C102" s="38"/>
      <c r="D102" s="196"/>
      <c r="E102" s="41"/>
      <c r="F102" s="42"/>
      <c r="G102" s="42"/>
    </row>
    <row r="103" spans="1:7" x14ac:dyDescent="0.3">
      <c r="A103" s="43"/>
      <c r="B103" s="10" t="s">
        <v>91</v>
      </c>
      <c r="C103" s="38"/>
      <c r="D103" s="196"/>
      <c r="E103" s="41"/>
      <c r="F103" s="42"/>
      <c r="G103" s="42"/>
    </row>
    <row r="104" spans="1:7" x14ac:dyDescent="0.3">
      <c r="A104" s="43"/>
      <c r="B104" s="10" t="s">
        <v>92</v>
      </c>
      <c r="C104" s="38"/>
      <c r="D104" s="196"/>
      <c r="E104" s="41"/>
      <c r="F104" s="42"/>
      <c r="G104" s="42"/>
    </row>
    <row r="105" spans="1:7" x14ac:dyDescent="0.3">
      <c r="A105" s="43"/>
      <c r="B105" s="10" t="s">
        <v>93</v>
      </c>
      <c r="C105" s="38"/>
      <c r="D105" s="196"/>
      <c r="E105" s="41"/>
      <c r="F105" s="42"/>
      <c r="G105" s="42"/>
    </row>
    <row r="106" spans="1:7" x14ac:dyDescent="0.3">
      <c r="A106" s="43"/>
      <c r="B106" s="10" t="s">
        <v>94</v>
      </c>
      <c r="C106" s="38"/>
      <c r="D106" s="196"/>
      <c r="E106" s="41"/>
      <c r="F106" s="42"/>
      <c r="G106" s="42"/>
    </row>
    <row r="107" spans="1:7" x14ac:dyDescent="0.3">
      <c r="A107" s="43"/>
      <c r="B107" s="10" t="s">
        <v>95</v>
      </c>
      <c r="C107" s="38"/>
      <c r="D107" s="196"/>
      <c r="E107" s="41"/>
      <c r="F107" s="42"/>
      <c r="G107" s="42"/>
    </row>
    <row r="108" spans="1:7" x14ac:dyDescent="0.3">
      <c r="A108" s="43"/>
      <c r="B108" s="10" t="s">
        <v>96</v>
      </c>
      <c r="C108" s="38"/>
      <c r="D108" s="196"/>
      <c r="E108" s="41"/>
      <c r="F108" s="42"/>
      <c r="G108" s="42"/>
    </row>
    <row r="109" spans="1:7" x14ac:dyDescent="0.3">
      <c r="A109" s="43"/>
      <c r="B109" s="10" t="s">
        <v>97</v>
      </c>
      <c r="C109" s="38"/>
      <c r="D109" s="196"/>
      <c r="E109" s="41"/>
      <c r="F109" s="42"/>
      <c r="G109" s="42"/>
    </row>
    <row r="110" spans="1:7" x14ac:dyDescent="0.3">
      <c r="A110" s="43"/>
      <c r="B110" s="10" t="s">
        <v>98</v>
      </c>
      <c r="C110" s="38"/>
      <c r="D110" s="196"/>
      <c r="E110" s="41"/>
      <c r="F110" s="42"/>
      <c r="G110" s="42"/>
    </row>
    <row r="111" spans="1:7" x14ac:dyDescent="0.3">
      <c r="A111" s="43"/>
      <c r="B111" s="10" t="s">
        <v>99</v>
      </c>
      <c r="C111" s="38"/>
      <c r="D111" s="196"/>
      <c r="E111" s="41"/>
      <c r="F111" s="42"/>
      <c r="G111" s="42"/>
    </row>
    <row r="112" spans="1:7" x14ac:dyDescent="0.3">
      <c r="A112" s="43"/>
      <c r="B112" s="10" t="s">
        <v>100</v>
      </c>
      <c r="C112" s="38"/>
      <c r="D112" s="196"/>
      <c r="E112" s="41"/>
      <c r="F112" s="42"/>
      <c r="G112" s="42"/>
    </row>
    <row r="113" spans="1:7" x14ac:dyDescent="0.3">
      <c r="A113" s="43"/>
      <c r="B113" s="10" t="s">
        <v>101</v>
      </c>
      <c r="C113" s="38"/>
      <c r="D113" s="196"/>
      <c r="E113" s="41"/>
      <c r="F113" s="42"/>
      <c r="G113" s="42"/>
    </row>
    <row r="114" spans="1:7" x14ac:dyDescent="0.3">
      <c r="A114" s="43"/>
      <c r="B114" s="10" t="s">
        <v>102</v>
      </c>
      <c r="C114" s="38"/>
      <c r="D114" s="196"/>
      <c r="E114" s="41"/>
      <c r="F114" s="42"/>
      <c r="G114" s="42"/>
    </row>
    <row r="115" spans="1:7" x14ac:dyDescent="0.3">
      <c r="A115" s="44"/>
      <c r="B115" s="12" t="s">
        <v>103</v>
      </c>
      <c r="C115" s="46"/>
      <c r="D115" s="209"/>
      <c r="E115" s="47"/>
      <c r="F115" s="48"/>
      <c r="G115" s="48"/>
    </row>
    <row r="116" spans="1:7" x14ac:dyDescent="0.3">
      <c r="A116" s="73" t="s">
        <v>300</v>
      </c>
      <c r="B116" s="73" t="s">
        <v>315</v>
      </c>
      <c r="C116" s="73"/>
      <c r="D116" s="76"/>
      <c r="E116" s="76"/>
      <c r="F116" s="16"/>
      <c r="G116" s="16">
        <f>G117+G142</f>
        <v>695535093</v>
      </c>
    </row>
    <row r="117" spans="1:7" s="32" customFormat="1" x14ac:dyDescent="0.3">
      <c r="A117" s="51">
        <v>1</v>
      </c>
      <c r="B117" s="66" t="s">
        <v>298</v>
      </c>
      <c r="C117" s="51" t="s">
        <v>133</v>
      </c>
      <c r="D117" s="51" t="s">
        <v>37</v>
      </c>
      <c r="E117" s="51">
        <v>3</v>
      </c>
      <c r="F117" s="59">
        <v>169042427</v>
      </c>
      <c r="G117" s="59">
        <f>F117*E117</f>
        <v>507127281</v>
      </c>
    </row>
    <row r="118" spans="1:7" x14ac:dyDescent="0.3">
      <c r="A118" s="9"/>
      <c r="B118" s="68" t="s">
        <v>112</v>
      </c>
      <c r="C118" s="8"/>
      <c r="D118" s="9"/>
      <c r="E118" s="9"/>
      <c r="F118" s="19"/>
      <c r="G118" s="19"/>
    </row>
    <row r="119" spans="1:7" x14ac:dyDescent="0.3">
      <c r="A119" s="10"/>
      <c r="B119" s="71" t="s">
        <v>113</v>
      </c>
      <c r="C119" s="10"/>
      <c r="D119" s="11"/>
      <c r="E119" s="11"/>
      <c r="F119" s="17"/>
      <c r="G119" s="17"/>
    </row>
    <row r="120" spans="1:7" x14ac:dyDescent="0.3">
      <c r="A120" s="10"/>
      <c r="B120" s="15" t="s">
        <v>114</v>
      </c>
      <c r="C120" s="10"/>
      <c r="D120" s="11"/>
      <c r="E120" s="11"/>
      <c r="F120" s="17"/>
      <c r="G120" s="17"/>
    </row>
    <row r="121" spans="1:7" ht="31.5" x14ac:dyDescent="0.3">
      <c r="A121" s="10"/>
      <c r="B121" s="77" t="s">
        <v>115</v>
      </c>
      <c r="C121" s="10"/>
      <c r="D121" s="11"/>
      <c r="E121" s="11"/>
      <c r="F121" s="17"/>
      <c r="G121" s="17"/>
    </row>
    <row r="122" spans="1:7" ht="31.5" x14ac:dyDescent="0.3">
      <c r="A122" s="10"/>
      <c r="B122" s="77" t="s">
        <v>116</v>
      </c>
      <c r="C122" s="10"/>
      <c r="D122" s="11"/>
      <c r="E122" s="11"/>
      <c r="F122" s="17"/>
      <c r="G122" s="17"/>
    </row>
    <row r="123" spans="1:7" x14ac:dyDescent="0.3">
      <c r="A123" s="10"/>
      <c r="B123" s="2" t="s">
        <v>117</v>
      </c>
      <c r="C123" s="10"/>
      <c r="D123" s="11"/>
      <c r="E123" s="11"/>
      <c r="F123" s="17"/>
      <c r="G123" s="17"/>
    </row>
    <row r="124" spans="1:7" x14ac:dyDescent="0.3">
      <c r="A124" s="10"/>
      <c r="B124" s="2" t="s">
        <v>173</v>
      </c>
      <c r="C124" s="10"/>
      <c r="D124" s="11"/>
      <c r="E124" s="11"/>
      <c r="F124" s="17"/>
      <c r="G124" s="17"/>
    </row>
    <row r="125" spans="1:7" x14ac:dyDescent="0.3">
      <c r="A125" s="10"/>
      <c r="B125" s="5" t="s">
        <v>174</v>
      </c>
      <c r="C125" s="10"/>
      <c r="D125" s="11"/>
      <c r="E125" s="11"/>
      <c r="F125" s="17"/>
      <c r="G125" s="17"/>
    </row>
    <row r="126" spans="1:7" x14ac:dyDescent="0.3">
      <c r="A126" s="10"/>
      <c r="B126" s="5" t="s">
        <v>118</v>
      </c>
      <c r="C126" s="10"/>
      <c r="D126" s="11"/>
      <c r="E126" s="11"/>
      <c r="F126" s="17"/>
      <c r="G126" s="17"/>
    </row>
    <row r="127" spans="1:7" x14ac:dyDescent="0.3">
      <c r="A127" s="10"/>
      <c r="B127" s="5" t="s">
        <v>119</v>
      </c>
      <c r="C127" s="10"/>
      <c r="D127" s="11"/>
      <c r="E127" s="11"/>
      <c r="F127" s="17"/>
      <c r="G127" s="17"/>
    </row>
    <row r="128" spans="1:7" x14ac:dyDescent="0.3">
      <c r="A128" s="10"/>
      <c r="B128" s="2" t="s">
        <v>120</v>
      </c>
      <c r="C128" s="10"/>
      <c r="D128" s="11"/>
      <c r="E128" s="11"/>
      <c r="F128" s="17"/>
      <c r="G128" s="17"/>
    </row>
    <row r="129" spans="1:7" x14ac:dyDescent="0.3">
      <c r="A129" s="10"/>
      <c r="B129" s="2" t="s">
        <v>121</v>
      </c>
      <c r="C129" s="10"/>
      <c r="D129" s="11"/>
      <c r="E129" s="11"/>
      <c r="F129" s="17"/>
      <c r="G129" s="17"/>
    </row>
    <row r="130" spans="1:7" x14ac:dyDescent="0.3">
      <c r="A130" s="10"/>
      <c r="B130" s="5" t="s">
        <v>175</v>
      </c>
      <c r="C130" s="10"/>
      <c r="D130" s="11"/>
      <c r="E130" s="11"/>
      <c r="F130" s="17"/>
      <c r="G130" s="17"/>
    </row>
    <row r="131" spans="1:7" x14ac:dyDescent="0.3">
      <c r="A131" s="10"/>
      <c r="B131" s="5" t="s">
        <v>176</v>
      </c>
      <c r="C131" s="10"/>
      <c r="D131" s="11"/>
      <c r="E131" s="11"/>
      <c r="F131" s="17"/>
      <c r="G131" s="17"/>
    </row>
    <row r="132" spans="1:7" x14ac:dyDescent="0.3">
      <c r="A132" s="10"/>
      <c r="B132" s="2" t="s">
        <v>122</v>
      </c>
      <c r="C132" s="10"/>
      <c r="D132" s="11"/>
      <c r="E132" s="11"/>
      <c r="F132" s="17"/>
      <c r="G132" s="17"/>
    </row>
    <row r="133" spans="1:7" x14ac:dyDescent="0.3">
      <c r="A133" s="10"/>
      <c r="B133" s="2" t="s">
        <v>123</v>
      </c>
      <c r="C133" s="10"/>
      <c r="D133" s="11"/>
      <c r="E133" s="11"/>
      <c r="F133" s="17"/>
      <c r="G133" s="17"/>
    </row>
    <row r="134" spans="1:7" x14ac:dyDescent="0.3">
      <c r="A134" s="10"/>
      <c r="B134" s="3" t="s">
        <v>124</v>
      </c>
      <c r="C134" s="10"/>
      <c r="D134" s="11"/>
      <c r="E134" s="11"/>
      <c r="F134" s="17"/>
      <c r="G134" s="17"/>
    </row>
    <row r="135" spans="1:7" x14ac:dyDescent="0.3">
      <c r="A135" s="10"/>
      <c r="B135" s="2" t="s">
        <v>125</v>
      </c>
      <c r="C135" s="10"/>
      <c r="D135" s="11"/>
      <c r="E135" s="11"/>
      <c r="F135" s="17"/>
      <c r="G135" s="17"/>
    </row>
    <row r="136" spans="1:7" x14ac:dyDescent="0.3">
      <c r="A136" s="10"/>
      <c r="B136" s="2" t="s">
        <v>126</v>
      </c>
      <c r="C136" s="10"/>
      <c r="D136" s="11"/>
      <c r="E136" s="11"/>
      <c r="F136" s="17"/>
      <c r="G136" s="17"/>
    </row>
    <row r="137" spans="1:7" x14ac:dyDescent="0.3">
      <c r="A137" s="10"/>
      <c r="B137" s="5" t="s">
        <v>127</v>
      </c>
      <c r="C137" s="10"/>
      <c r="D137" s="11"/>
      <c r="E137" s="11"/>
      <c r="F137" s="17"/>
      <c r="G137" s="17"/>
    </row>
    <row r="138" spans="1:7" x14ac:dyDescent="0.3">
      <c r="A138" s="10"/>
      <c r="B138" s="5" t="s">
        <v>128</v>
      </c>
      <c r="C138" s="10"/>
      <c r="D138" s="11"/>
      <c r="E138" s="11"/>
      <c r="F138" s="17"/>
      <c r="G138" s="17"/>
    </row>
    <row r="139" spans="1:7" x14ac:dyDescent="0.3">
      <c r="A139" s="78"/>
      <c r="B139" s="5" t="s">
        <v>129</v>
      </c>
      <c r="C139" s="78"/>
      <c r="D139" s="79"/>
      <c r="E139" s="79"/>
      <c r="F139" s="80"/>
      <c r="G139" s="80"/>
    </row>
    <row r="140" spans="1:7" x14ac:dyDescent="0.3">
      <c r="A140" s="10"/>
      <c r="B140" s="2" t="s">
        <v>130</v>
      </c>
      <c r="C140" s="10"/>
      <c r="D140" s="11"/>
      <c r="E140" s="11"/>
      <c r="F140" s="17"/>
      <c r="G140" s="17"/>
    </row>
    <row r="141" spans="1:7" x14ac:dyDescent="0.3">
      <c r="A141" s="12"/>
      <c r="B141" s="4" t="s">
        <v>131</v>
      </c>
      <c r="C141" s="12"/>
      <c r="D141" s="13"/>
      <c r="E141" s="13"/>
      <c r="F141" s="18"/>
      <c r="G141" s="18"/>
    </row>
    <row r="142" spans="1:7" s="32" customFormat="1" x14ac:dyDescent="0.3">
      <c r="A142" s="81">
        <v>2</v>
      </c>
      <c r="B142" s="82" t="s">
        <v>299</v>
      </c>
      <c r="C142" s="76" t="s">
        <v>133</v>
      </c>
      <c r="D142" s="76" t="s">
        <v>65</v>
      </c>
      <c r="E142" s="158">
        <v>3</v>
      </c>
      <c r="F142" s="59">
        <v>62802604</v>
      </c>
      <c r="G142" s="59">
        <f>F142*E142</f>
        <v>188407812</v>
      </c>
    </row>
    <row r="143" spans="1:7" x14ac:dyDescent="0.3">
      <c r="A143" s="8"/>
      <c r="B143" s="83" t="s">
        <v>135</v>
      </c>
      <c r="C143" s="84"/>
      <c r="D143" s="210"/>
      <c r="E143" s="84"/>
      <c r="F143" s="145"/>
      <c r="G143" s="84"/>
    </row>
    <row r="144" spans="1:7" x14ac:dyDescent="0.3">
      <c r="A144" s="10"/>
      <c r="B144" s="14" t="s">
        <v>113</v>
      </c>
      <c r="C144" s="10"/>
      <c r="D144" s="11"/>
      <c r="E144" s="11"/>
      <c r="F144" s="17"/>
      <c r="G144" s="17"/>
    </row>
    <row r="145" spans="1:7" x14ac:dyDescent="0.3">
      <c r="A145" s="10"/>
      <c r="B145" s="15" t="s">
        <v>134</v>
      </c>
      <c r="C145" s="10"/>
      <c r="D145" s="11"/>
      <c r="E145" s="11"/>
      <c r="F145" s="17"/>
      <c r="G145" s="17"/>
    </row>
    <row r="146" spans="1:7" x14ac:dyDescent="0.3">
      <c r="A146" s="10"/>
      <c r="B146" s="14" t="s">
        <v>136</v>
      </c>
      <c r="C146" s="10"/>
      <c r="D146" s="11"/>
      <c r="E146" s="11"/>
      <c r="F146" s="17"/>
      <c r="G146" s="17"/>
    </row>
    <row r="147" spans="1:7" x14ac:dyDescent="0.3">
      <c r="A147" s="10"/>
      <c r="B147" s="2" t="s">
        <v>137</v>
      </c>
      <c r="C147" s="10"/>
      <c r="D147" s="11"/>
      <c r="E147" s="11"/>
      <c r="F147" s="17"/>
      <c r="G147" s="17"/>
    </row>
    <row r="148" spans="1:7" x14ac:dyDescent="0.3">
      <c r="A148" s="10"/>
      <c r="B148" s="2" t="s">
        <v>138</v>
      </c>
      <c r="C148" s="10"/>
      <c r="D148" s="11"/>
      <c r="E148" s="11"/>
      <c r="F148" s="17"/>
      <c r="G148" s="17"/>
    </row>
    <row r="149" spans="1:7" x14ac:dyDescent="0.3">
      <c r="A149" s="10"/>
      <c r="B149" s="2" t="s">
        <v>139</v>
      </c>
      <c r="C149" s="10"/>
      <c r="D149" s="11"/>
      <c r="E149" s="11"/>
      <c r="F149" s="17"/>
      <c r="G149" s="17"/>
    </row>
    <row r="150" spans="1:7" x14ac:dyDescent="0.3">
      <c r="A150" s="10"/>
      <c r="B150" s="2" t="s">
        <v>140</v>
      </c>
      <c r="C150" s="10"/>
      <c r="D150" s="11"/>
      <c r="E150" s="11"/>
      <c r="F150" s="17"/>
      <c r="G150" s="17"/>
    </row>
    <row r="151" spans="1:7" x14ac:dyDescent="0.3">
      <c r="A151" s="10"/>
      <c r="B151" s="2" t="s">
        <v>141</v>
      </c>
      <c r="C151" s="10"/>
      <c r="D151" s="11"/>
      <c r="E151" s="11"/>
      <c r="F151" s="17"/>
      <c r="G151" s="17"/>
    </row>
    <row r="152" spans="1:7" x14ac:dyDescent="0.3">
      <c r="A152" s="10"/>
      <c r="B152" s="2" t="s">
        <v>142</v>
      </c>
      <c r="C152" s="10"/>
      <c r="D152" s="11"/>
      <c r="E152" s="11"/>
      <c r="F152" s="17"/>
      <c r="G152" s="17"/>
    </row>
    <row r="153" spans="1:7" x14ac:dyDescent="0.3">
      <c r="A153" s="10"/>
      <c r="B153" s="2" t="s">
        <v>143</v>
      </c>
      <c r="C153" s="10"/>
      <c r="D153" s="11"/>
      <c r="E153" s="11"/>
      <c r="F153" s="17"/>
      <c r="G153" s="17"/>
    </row>
    <row r="154" spans="1:7" x14ac:dyDescent="0.3">
      <c r="A154" s="10"/>
      <c r="B154" s="2" t="s">
        <v>144</v>
      </c>
      <c r="C154" s="10"/>
      <c r="D154" s="11"/>
      <c r="E154" s="11"/>
      <c r="F154" s="17"/>
      <c r="G154" s="17"/>
    </row>
    <row r="155" spans="1:7" x14ac:dyDescent="0.3">
      <c r="A155" s="10"/>
      <c r="B155" s="2" t="s">
        <v>145</v>
      </c>
      <c r="C155" s="10"/>
      <c r="D155" s="11"/>
      <c r="E155" s="11"/>
      <c r="F155" s="17"/>
      <c r="G155" s="17"/>
    </row>
    <row r="156" spans="1:7" x14ac:dyDescent="0.3">
      <c r="A156" s="10"/>
      <c r="B156" s="2" t="s">
        <v>146</v>
      </c>
      <c r="C156" s="10"/>
      <c r="D156" s="11"/>
      <c r="E156" s="11"/>
      <c r="F156" s="17"/>
      <c r="G156" s="17"/>
    </row>
    <row r="157" spans="1:7" x14ac:dyDescent="0.3">
      <c r="A157" s="10"/>
      <c r="B157" s="2" t="s">
        <v>147</v>
      </c>
      <c r="C157" s="10"/>
      <c r="D157" s="11"/>
      <c r="E157" s="11"/>
      <c r="F157" s="17"/>
      <c r="G157" s="17"/>
    </row>
    <row r="158" spans="1:7" x14ac:dyDescent="0.3">
      <c r="A158" s="10"/>
      <c r="B158" s="6" t="s">
        <v>148</v>
      </c>
      <c r="C158" s="10"/>
      <c r="D158" s="11"/>
      <c r="E158" s="11"/>
      <c r="F158" s="17"/>
      <c r="G158" s="17"/>
    </row>
    <row r="159" spans="1:7" x14ac:dyDescent="0.3">
      <c r="A159" s="10"/>
      <c r="B159" s="3" t="s">
        <v>124</v>
      </c>
      <c r="C159" s="10"/>
      <c r="D159" s="11"/>
      <c r="E159" s="11"/>
      <c r="F159" s="17"/>
      <c r="G159" s="17"/>
    </row>
    <row r="160" spans="1:7" x14ac:dyDescent="0.3">
      <c r="A160" s="10"/>
      <c r="B160" s="2" t="s">
        <v>149</v>
      </c>
      <c r="C160" s="10"/>
      <c r="D160" s="11"/>
      <c r="E160" s="11"/>
      <c r="F160" s="17"/>
      <c r="G160" s="17"/>
    </row>
    <row r="161" spans="1:7" x14ac:dyDescent="0.3">
      <c r="A161" s="10"/>
      <c r="B161" s="5" t="s">
        <v>127</v>
      </c>
      <c r="C161" s="10"/>
      <c r="D161" s="11"/>
      <c r="E161" s="11"/>
      <c r="F161" s="17"/>
      <c r="G161" s="17"/>
    </row>
    <row r="162" spans="1:7" x14ac:dyDescent="0.3">
      <c r="A162" s="10"/>
      <c r="B162" s="5" t="s">
        <v>128</v>
      </c>
      <c r="C162" s="10"/>
      <c r="D162" s="11"/>
      <c r="E162" s="11"/>
      <c r="F162" s="17"/>
      <c r="G162" s="17"/>
    </row>
    <row r="163" spans="1:7" x14ac:dyDescent="0.3">
      <c r="A163" s="10"/>
      <c r="B163" s="2" t="s">
        <v>129</v>
      </c>
      <c r="C163" s="10"/>
      <c r="D163" s="11"/>
      <c r="E163" s="11"/>
      <c r="F163" s="17"/>
      <c r="G163" s="17"/>
    </row>
    <row r="164" spans="1:7" x14ac:dyDescent="0.3">
      <c r="A164" s="12"/>
      <c r="B164" s="4" t="s">
        <v>150</v>
      </c>
      <c r="C164" s="12"/>
      <c r="D164" s="13"/>
      <c r="E164" s="13"/>
      <c r="F164" s="18"/>
      <c r="G164" s="18"/>
    </row>
    <row r="165" spans="1:7" s="32" customFormat="1" x14ac:dyDescent="0.3">
      <c r="A165" s="51" t="s">
        <v>132</v>
      </c>
      <c r="B165" s="73" t="s">
        <v>316</v>
      </c>
      <c r="C165" s="74"/>
      <c r="D165" s="182"/>
      <c r="E165" s="33"/>
      <c r="F165" s="75"/>
      <c r="G165" s="75">
        <f>G166+G324</f>
        <v>726220000</v>
      </c>
    </row>
    <row r="166" spans="1:7" s="32" customFormat="1" x14ac:dyDescent="0.3">
      <c r="A166" s="22">
        <v>1</v>
      </c>
      <c r="B166" s="23" t="s">
        <v>190</v>
      </c>
      <c r="C166" s="159" t="s">
        <v>191</v>
      </c>
      <c r="D166" s="22" t="s">
        <v>65</v>
      </c>
      <c r="E166" s="160">
        <v>8</v>
      </c>
      <c r="F166" s="161">
        <v>87500000</v>
      </c>
      <c r="G166" s="162">
        <f>F166*E166</f>
        <v>700000000</v>
      </c>
    </row>
    <row r="167" spans="1:7" x14ac:dyDescent="0.3">
      <c r="A167" s="38"/>
      <c r="B167" s="39" t="s">
        <v>192</v>
      </c>
      <c r="C167" s="38"/>
      <c r="D167" s="196"/>
      <c r="E167" s="41"/>
      <c r="F167" s="42"/>
      <c r="G167" s="42"/>
    </row>
    <row r="168" spans="1:7" x14ac:dyDescent="0.3">
      <c r="A168" s="38"/>
      <c r="B168" s="39" t="s">
        <v>104</v>
      </c>
      <c r="C168" s="38"/>
      <c r="D168" s="196"/>
      <c r="E168" s="41"/>
      <c r="F168" s="42"/>
      <c r="G168" s="42"/>
    </row>
    <row r="169" spans="1:7" x14ac:dyDescent="0.3">
      <c r="A169" s="38"/>
      <c r="B169" s="39" t="s">
        <v>193</v>
      </c>
      <c r="C169" s="38"/>
      <c r="D169" s="196"/>
      <c r="E169" s="41"/>
      <c r="F169" s="42"/>
      <c r="G169" s="42"/>
    </row>
    <row r="170" spans="1:7" x14ac:dyDescent="0.3">
      <c r="A170" s="38"/>
      <c r="B170" s="39" t="s">
        <v>194</v>
      </c>
      <c r="C170" s="38"/>
      <c r="D170" s="196"/>
      <c r="E170" s="41"/>
      <c r="F170" s="42"/>
      <c r="G170" s="42"/>
    </row>
    <row r="171" spans="1:7" x14ac:dyDescent="0.3">
      <c r="A171" s="43"/>
      <c r="B171" s="39" t="s">
        <v>195</v>
      </c>
      <c r="C171" s="38"/>
      <c r="D171" s="196"/>
      <c r="E171" s="41"/>
      <c r="F171" s="42"/>
      <c r="G171" s="42"/>
    </row>
    <row r="172" spans="1:7" ht="30.75" customHeight="1" x14ac:dyDescent="0.3">
      <c r="A172" s="43"/>
      <c r="B172" s="39" t="s">
        <v>105</v>
      </c>
      <c r="C172" s="38"/>
      <c r="D172" s="196"/>
      <c r="E172" s="41"/>
      <c r="F172" s="42"/>
      <c r="G172" s="42"/>
    </row>
    <row r="173" spans="1:7" x14ac:dyDescent="0.3">
      <c r="A173" s="38"/>
      <c r="B173" s="39" t="s">
        <v>106</v>
      </c>
      <c r="C173" s="38"/>
      <c r="D173" s="196"/>
      <c r="E173" s="41"/>
      <c r="F173" s="42"/>
      <c r="G173" s="42"/>
    </row>
    <row r="174" spans="1:7" x14ac:dyDescent="0.3">
      <c r="A174" s="38"/>
      <c r="B174" s="39" t="s">
        <v>196</v>
      </c>
      <c r="C174" s="38"/>
      <c r="D174" s="196"/>
      <c r="E174" s="41"/>
      <c r="F174" s="42"/>
      <c r="G174" s="42"/>
    </row>
    <row r="175" spans="1:7" x14ac:dyDescent="0.3">
      <c r="A175" s="38"/>
      <c r="B175" s="39" t="s">
        <v>197</v>
      </c>
      <c r="C175" s="38"/>
      <c r="D175" s="196"/>
      <c r="E175" s="41"/>
      <c r="F175" s="42"/>
      <c r="G175" s="42"/>
    </row>
    <row r="176" spans="1:7" x14ac:dyDescent="0.3">
      <c r="A176" s="38"/>
      <c r="B176" s="39" t="s">
        <v>198</v>
      </c>
      <c r="C176" s="38"/>
      <c r="D176" s="196"/>
      <c r="E176" s="41"/>
      <c r="F176" s="42"/>
      <c r="G176" s="42"/>
    </row>
    <row r="177" spans="1:7" x14ac:dyDescent="0.3">
      <c r="A177" s="43"/>
      <c r="B177" s="39" t="s">
        <v>199</v>
      </c>
      <c r="C177" s="38"/>
      <c r="D177" s="196"/>
      <c r="E177" s="41"/>
      <c r="F177" s="42"/>
      <c r="G177" s="42"/>
    </row>
    <row r="178" spans="1:7" ht="30.75" customHeight="1" x14ac:dyDescent="0.3">
      <c r="A178" s="43"/>
      <c r="B178" s="39" t="s">
        <v>200</v>
      </c>
      <c r="C178" s="38"/>
      <c r="D178" s="196"/>
      <c r="E178" s="41"/>
      <c r="F178" s="42"/>
      <c r="G178" s="42"/>
    </row>
    <row r="179" spans="1:7" x14ac:dyDescent="0.3">
      <c r="A179" s="38"/>
      <c r="B179" s="39" t="s">
        <v>201</v>
      </c>
      <c r="C179" s="38"/>
      <c r="D179" s="196"/>
      <c r="E179" s="41"/>
      <c r="F179" s="42"/>
      <c r="G179" s="42"/>
    </row>
    <row r="180" spans="1:7" x14ac:dyDescent="0.3">
      <c r="A180" s="38"/>
      <c r="B180" s="39" t="s">
        <v>202</v>
      </c>
      <c r="C180" s="38"/>
      <c r="D180" s="196"/>
      <c r="E180" s="41"/>
      <c r="F180" s="42"/>
      <c r="G180" s="42"/>
    </row>
    <row r="181" spans="1:7" x14ac:dyDescent="0.3">
      <c r="A181" s="38"/>
      <c r="B181" s="39" t="s">
        <v>203</v>
      </c>
      <c r="C181" s="38"/>
      <c r="D181" s="196"/>
      <c r="E181" s="41"/>
      <c r="F181" s="42"/>
      <c r="G181" s="42"/>
    </row>
    <row r="182" spans="1:7" x14ac:dyDescent="0.3">
      <c r="A182" s="38"/>
      <c r="B182" s="39" t="s">
        <v>204</v>
      </c>
      <c r="C182" s="38"/>
      <c r="D182" s="196"/>
      <c r="E182" s="41"/>
      <c r="F182" s="42"/>
      <c r="G182" s="42"/>
    </row>
    <row r="183" spans="1:7" x14ac:dyDescent="0.3">
      <c r="A183" s="43"/>
      <c r="B183" s="39" t="s">
        <v>107</v>
      </c>
      <c r="C183" s="38"/>
      <c r="D183" s="196"/>
      <c r="E183" s="41"/>
      <c r="F183" s="42"/>
      <c r="G183" s="42"/>
    </row>
    <row r="184" spans="1:7" ht="30.75" customHeight="1" x14ac:dyDescent="0.3">
      <c r="A184" s="43"/>
      <c r="B184" s="39" t="s">
        <v>108</v>
      </c>
      <c r="C184" s="38"/>
      <c r="D184" s="196"/>
      <c r="E184" s="41"/>
      <c r="F184" s="42"/>
      <c r="G184" s="42"/>
    </row>
    <row r="185" spans="1:7" x14ac:dyDescent="0.3">
      <c r="A185" s="38"/>
      <c r="B185" s="39" t="s">
        <v>109</v>
      </c>
      <c r="C185" s="38"/>
      <c r="D185" s="196"/>
      <c r="E185" s="41"/>
      <c r="F185" s="42"/>
      <c r="G185" s="42"/>
    </row>
    <row r="186" spans="1:7" x14ac:dyDescent="0.3">
      <c r="A186" s="38"/>
      <c r="B186" s="39" t="s">
        <v>110</v>
      </c>
      <c r="C186" s="38"/>
      <c r="D186" s="196"/>
      <c r="E186" s="41"/>
      <c r="F186" s="42"/>
      <c r="G186" s="42"/>
    </row>
    <row r="187" spans="1:7" ht="31.5" x14ac:dyDescent="0.3">
      <c r="A187" s="38"/>
      <c r="B187" s="39" t="s">
        <v>166</v>
      </c>
      <c r="C187" s="38"/>
      <c r="D187" s="196"/>
      <c r="E187" s="41"/>
      <c r="F187" s="42"/>
      <c r="G187" s="42"/>
    </row>
    <row r="188" spans="1:7" ht="31.5" x14ac:dyDescent="0.3">
      <c r="A188" s="38"/>
      <c r="B188" s="39" t="s">
        <v>167</v>
      </c>
      <c r="C188" s="38"/>
      <c r="D188" s="196"/>
      <c r="E188" s="41"/>
      <c r="F188" s="42"/>
      <c r="G188" s="42"/>
    </row>
    <row r="189" spans="1:7" ht="31.5" x14ac:dyDescent="0.3">
      <c r="A189" s="43"/>
      <c r="B189" s="39" t="s">
        <v>168</v>
      </c>
      <c r="C189" s="38"/>
      <c r="D189" s="196"/>
      <c r="E189" s="41"/>
      <c r="F189" s="42"/>
      <c r="G189" s="42"/>
    </row>
    <row r="190" spans="1:7" ht="30.75" customHeight="1" x14ac:dyDescent="0.3">
      <c r="A190" s="43"/>
      <c r="B190" s="39" t="s">
        <v>111</v>
      </c>
      <c r="C190" s="38"/>
      <c r="D190" s="196"/>
      <c r="E190" s="41"/>
      <c r="F190" s="42"/>
      <c r="G190" s="42"/>
    </row>
    <row r="191" spans="1:7" x14ac:dyDescent="0.3">
      <c r="A191" s="38"/>
      <c r="B191" s="39" t="s">
        <v>205</v>
      </c>
      <c r="C191" s="38"/>
      <c r="D191" s="196"/>
      <c r="E191" s="41"/>
      <c r="F191" s="42"/>
      <c r="G191" s="42"/>
    </row>
    <row r="192" spans="1:7" x14ac:dyDescent="0.3">
      <c r="A192" s="38"/>
      <c r="B192" s="39" t="s">
        <v>105</v>
      </c>
      <c r="C192" s="38"/>
      <c r="D192" s="196"/>
      <c r="E192" s="41"/>
      <c r="F192" s="42"/>
      <c r="G192" s="42"/>
    </row>
    <row r="193" spans="1:7" x14ac:dyDescent="0.3">
      <c r="A193" s="38"/>
      <c r="B193" s="39" t="s">
        <v>106</v>
      </c>
      <c r="C193" s="38"/>
      <c r="D193" s="196"/>
      <c r="E193" s="41"/>
      <c r="F193" s="42"/>
      <c r="G193" s="42"/>
    </row>
    <row r="194" spans="1:7" x14ac:dyDescent="0.3">
      <c r="A194" s="38"/>
      <c r="B194" s="39" t="s">
        <v>206</v>
      </c>
      <c r="C194" s="38"/>
      <c r="D194" s="196"/>
      <c r="E194" s="41"/>
      <c r="F194" s="42"/>
      <c r="G194" s="42"/>
    </row>
    <row r="195" spans="1:7" x14ac:dyDescent="0.3">
      <c r="A195" s="43"/>
      <c r="B195" s="39" t="s">
        <v>207</v>
      </c>
      <c r="C195" s="38"/>
      <c r="D195" s="196"/>
      <c r="E195" s="41"/>
      <c r="F195" s="42"/>
      <c r="G195" s="42"/>
    </row>
    <row r="196" spans="1:7" ht="30.75" customHeight="1" x14ac:dyDescent="0.3">
      <c r="A196" s="43"/>
      <c r="B196" s="39" t="s">
        <v>208</v>
      </c>
      <c r="C196" s="38"/>
      <c r="D196" s="196"/>
      <c r="E196" s="41"/>
      <c r="F196" s="42"/>
      <c r="G196" s="42"/>
    </row>
    <row r="197" spans="1:7" ht="31.5" x14ac:dyDescent="0.3">
      <c r="A197" s="38"/>
      <c r="B197" s="39" t="s">
        <v>209</v>
      </c>
      <c r="C197" s="38"/>
      <c r="D197" s="196"/>
      <c r="E197" s="41"/>
      <c r="F197" s="42"/>
      <c r="G197" s="42"/>
    </row>
    <row r="198" spans="1:7" x14ac:dyDescent="0.3">
      <c r="A198" s="38"/>
      <c r="B198" s="39" t="s">
        <v>210</v>
      </c>
      <c r="C198" s="38"/>
      <c r="D198" s="196"/>
      <c r="E198" s="41"/>
      <c r="F198" s="42"/>
      <c r="G198" s="42"/>
    </row>
    <row r="199" spans="1:7" x14ac:dyDescent="0.3">
      <c r="A199" s="38"/>
      <c r="B199" s="39" t="s">
        <v>211</v>
      </c>
      <c r="C199" s="38"/>
      <c r="D199" s="196"/>
      <c r="E199" s="41"/>
      <c r="F199" s="42"/>
      <c r="G199" s="42"/>
    </row>
    <row r="200" spans="1:7" ht="31.5" x14ac:dyDescent="0.3">
      <c r="A200" s="38"/>
      <c r="B200" s="39" t="s">
        <v>212</v>
      </c>
      <c r="C200" s="38"/>
      <c r="D200" s="196"/>
      <c r="E200" s="41"/>
      <c r="F200" s="42"/>
      <c r="G200" s="42"/>
    </row>
    <row r="201" spans="1:7" ht="31.5" x14ac:dyDescent="0.3">
      <c r="A201" s="43"/>
      <c r="B201" s="39" t="s">
        <v>213</v>
      </c>
      <c r="C201" s="38"/>
      <c r="D201" s="196"/>
      <c r="E201" s="41"/>
      <c r="F201" s="42"/>
      <c r="G201" s="42"/>
    </row>
    <row r="202" spans="1:7" ht="30.75" customHeight="1" x14ac:dyDescent="0.3">
      <c r="A202" s="43"/>
      <c r="B202" s="39" t="s">
        <v>107</v>
      </c>
      <c r="C202" s="38"/>
      <c r="D202" s="196"/>
      <c r="E202" s="41"/>
      <c r="F202" s="42"/>
      <c r="G202" s="42"/>
    </row>
    <row r="203" spans="1:7" x14ac:dyDescent="0.3">
      <c r="A203" s="38"/>
      <c r="B203" s="39" t="s">
        <v>108</v>
      </c>
      <c r="C203" s="38"/>
      <c r="D203" s="196"/>
      <c r="E203" s="41"/>
      <c r="F203" s="42"/>
      <c r="G203" s="42"/>
    </row>
    <row r="204" spans="1:7" x14ac:dyDescent="0.3">
      <c r="A204" s="38"/>
      <c r="B204" s="39" t="s">
        <v>109</v>
      </c>
      <c r="C204" s="38"/>
      <c r="D204" s="196"/>
      <c r="E204" s="41"/>
      <c r="F204" s="42"/>
      <c r="G204" s="42"/>
    </row>
    <row r="205" spans="1:7" x14ac:dyDescent="0.3">
      <c r="A205" s="38"/>
      <c r="B205" s="39" t="s">
        <v>110</v>
      </c>
      <c r="C205" s="38"/>
      <c r="D205" s="196"/>
      <c r="E205" s="41"/>
      <c r="F205" s="42"/>
      <c r="G205" s="42"/>
    </row>
    <row r="206" spans="1:7" ht="31.5" x14ac:dyDescent="0.3">
      <c r="A206" s="38"/>
      <c r="B206" s="39" t="s">
        <v>166</v>
      </c>
      <c r="C206" s="38"/>
      <c r="D206" s="196"/>
      <c r="E206" s="41"/>
      <c r="F206" s="42"/>
      <c r="G206" s="42"/>
    </row>
    <row r="207" spans="1:7" ht="31.5" x14ac:dyDescent="0.3">
      <c r="A207" s="43"/>
      <c r="B207" s="39" t="s">
        <v>167</v>
      </c>
      <c r="C207" s="38"/>
      <c r="D207" s="196"/>
      <c r="E207" s="41"/>
      <c r="F207" s="42"/>
      <c r="G207" s="42"/>
    </row>
    <row r="208" spans="1:7" ht="30.75" customHeight="1" x14ac:dyDescent="0.3">
      <c r="A208" s="43"/>
      <c r="B208" s="39" t="s">
        <v>168</v>
      </c>
      <c r="C208" s="38"/>
      <c r="D208" s="196"/>
      <c r="E208" s="41"/>
      <c r="F208" s="42"/>
      <c r="G208" s="42"/>
    </row>
    <row r="209" spans="1:7" x14ac:dyDescent="0.3">
      <c r="A209" s="38"/>
      <c r="B209" s="39" t="s">
        <v>111</v>
      </c>
      <c r="C209" s="38"/>
      <c r="D209" s="196"/>
      <c r="E209" s="41"/>
      <c r="F209" s="42"/>
      <c r="G209" s="42"/>
    </row>
    <row r="210" spans="1:7" x14ac:dyDescent="0.3">
      <c r="A210" s="38"/>
      <c r="B210" s="39" t="s">
        <v>214</v>
      </c>
      <c r="C210" s="38"/>
      <c r="D210" s="196"/>
      <c r="E210" s="41"/>
      <c r="F210" s="42"/>
      <c r="G210" s="42"/>
    </row>
    <row r="211" spans="1:7" x14ac:dyDescent="0.3">
      <c r="A211" s="38"/>
      <c r="B211" s="39" t="s">
        <v>105</v>
      </c>
      <c r="C211" s="38"/>
      <c r="D211" s="196"/>
      <c r="E211" s="41"/>
      <c r="F211" s="42"/>
      <c r="G211" s="42"/>
    </row>
    <row r="212" spans="1:7" x14ac:dyDescent="0.3">
      <c r="A212" s="38"/>
      <c r="B212" s="39" t="s">
        <v>106</v>
      </c>
      <c r="C212" s="38"/>
      <c r="D212" s="196"/>
      <c r="E212" s="41"/>
      <c r="F212" s="42"/>
      <c r="G212" s="42"/>
    </row>
    <row r="213" spans="1:7" x14ac:dyDescent="0.3">
      <c r="A213" s="43"/>
      <c r="B213" s="39" t="s">
        <v>215</v>
      </c>
      <c r="C213" s="38"/>
      <c r="D213" s="196"/>
      <c r="E213" s="41"/>
      <c r="F213" s="42"/>
      <c r="G213" s="42"/>
    </row>
    <row r="214" spans="1:7" ht="30.75" customHeight="1" x14ac:dyDescent="0.3">
      <c r="A214" s="43"/>
      <c r="B214" s="39" t="s">
        <v>216</v>
      </c>
      <c r="C214" s="38"/>
      <c r="D214" s="196"/>
      <c r="E214" s="41"/>
      <c r="F214" s="42"/>
      <c r="G214" s="42"/>
    </row>
    <row r="215" spans="1:7" ht="31.5" x14ac:dyDescent="0.3">
      <c r="A215" s="38"/>
      <c r="B215" s="39" t="s">
        <v>217</v>
      </c>
      <c r="C215" s="38"/>
      <c r="D215" s="196"/>
      <c r="E215" s="41"/>
      <c r="F215" s="42"/>
      <c r="G215" s="42"/>
    </row>
    <row r="216" spans="1:7" x14ac:dyDescent="0.3">
      <c r="A216" s="38"/>
      <c r="B216" s="39" t="s">
        <v>107</v>
      </c>
      <c r="C216" s="38"/>
      <c r="D216" s="196"/>
      <c r="E216" s="41"/>
      <c r="F216" s="42"/>
      <c r="G216" s="42"/>
    </row>
    <row r="217" spans="1:7" x14ac:dyDescent="0.3">
      <c r="A217" s="38"/>
      <c r="B217" s="39" t="s">
        <v>108</v>
      </c>
      <c r="C217" s="38"/>
      <c r="D217" s="196"/>
      <c r="E217" s="41"/>
      <c r="F217" s="42"/>
      <c r="G217" s="42"/>
    </row>
    <row r="218" spans="1:7" x14ac:dyDescent="0.3">
      <c r="A218" s="38"/>
      <c r="B218" s="39" t="s">
        <v>109</v>
      </c>
      <c r="C218" s="38"/>
      <c r="D218" s="196"/>
      <c r="E218" s="41"/>
      <c r="F218" s="42"/>
      <c r="G218" s="42"/>
    </row>
    <row r="219" spans="1:7" x14ac:dyDescent="0.3">
      <c r="A219" s="43"/>
      <c r="B219" s="39" t="s">
        <v>110</v>
      </c>
      <c r="C219" s="38"/>
      <c r="D219" s="196"/>
      <c r="E219" s="41"/>
      <c r="F219" s="42"/>
      <c r="G219" s="42"/>
    </row>
    <row r="220" spans="1:7" ht="30.75" customHeight="1" x14ac:dyDescent="0.3">
      <c r="A220" s="43"/>
      <c r="B220" s="39" t="s">
        <v>166</v>
      </c>
      <c r="C220" s="38"/>
      <c r="D220" s="196"/>
      <c r="E220" s="41"/>
      <c r="F220" s="42"/>
      <c r="G220" s="42"/>
    </row>
    <row r="221" spans="1:7" ht="31.5" x14ac:dyDescent="0.3">
      <c r="A221" s="38"/>
      <c r="B221" s="39" t="s">
        <v>167</v>
      </c>
      <c r="C221" s="38"/>
      <c r="D221" s="196"/>
      <c r="E221" s="41"/>
      <c r="F221" s="42"/>
      <c r="G221" s="42"/>
    </row>
    <row r="222" spans="1:7" ht="31.5" x14ac:dyDescent="0.3">
      <c r="A222" s="38"/>
      <c r="B222" s="39" t="s">
        <v>168</v>
      </c>
      <c r="C222" s="38"/>
      <c r="D222" s="196"/>
      <c r="E222" s="41"/>
      <c r="F222" s="42"/>
      <c r="G222" s="42"/>
    </row>
    <row r="223" spans="1:7" x14ac:dyDescent="0.3">
      <c r="A223" s="38"/>
      <c r="B223" s="39" t="s">
        <v>111</v>
      </c>
      <c r="C223" s="38"/>
      <c r="D223" s="196"/>
      <c r="E223" s="41"/>
      <c r="F223" s="42"/>
      <c r="G223" s="42"/>
    </row>
    <row r="224" spans="1:7" x14ac:dyDescent="0.3">
      <c r="A224" s="38"/>
      <c r="B224" s="39" t="s">
        <v>218</v>
      </c>
      <c r="C224" s="38"/>
      <c r="D224" s="196"/>
      <c r="E224" s="41"/>
      <c r="F224" s="42"/>
      <c r="G224" s="42"/>
    </row>
    <row r="225" spans="1:7" x14ac:dyDescent="0.3">
      <c r="A225" s="43"/>
      <c r="B225" s="39" t="s">
        <v>105</v>
      </c>
      <c r="C225" s="38"/>
      <c r="D225" s="196"/>
      <c r="E225" s="41"/>
      <c r="F225" s="42"/>
      <c r="G225" s="42"/>
    </row>
    <row r="226" spans="1:7" ht="30.75" customHeight="1" x14ac:dyDescent="0.3">
      <c r="A226" s="43"/>
      <c r="B226" s="39" t="s">
        <v>106</v>
      </c>
      <c r="C226" s="38"/>
      <c r="D226" s="196"/>
      <c r="E226" s="41"/>
      <c r="F226" s="42"/>
      <c r="G226" s="42"/>
    </row>
    <row r="227" spans="1:7" x14ac:dyDescent="0.3">
      <c r="A227" s="38"/>
      <c r="B227" s="39" t="s">
        <v>219</v>
      </c>
      <c r="C227" s="38"/>
      <c r="D227" s="196"/>
      <c r="E227" s="41"/>
      <c r="F227" s="42"/>
      <c r="G227" s="42"/>
    </row>
    <row r="228" spans="1:7" x14ac:dyDescent="0.3">
      <c r="A228" s="38"/>
      <c r="B228" s="39" t="s">
        <v>220</v>
      </c>
      <c r="C228" s="38"/>
      <c r="D228" s="196"/>
      <c r="E228" s="41"/>
      <c r="F228" s="42"/>
      <c r="G228" s="42"/>
    </row>
    <row r="229" spans="1:7" x14ac:dyDescent="0.3">
      <c r="A229" s="38"/>
      <c r="B229" s="39" t="s">
        <v>221</v>
      </c>
      <c r="C229" s="38"/>
      <c r="D229" s="196"/>
      <c r="E229" s="41"/>
      <c r="F229" s="42"/>
      <c r="G229" s="42"/>
    </row>
    <row r="230" spans="1:7" x14ac:dyDescent="0.3">
      <c r="A230" s="38"/>
      <c r="B230" s="39" t="s">
        <v>222</v>
      </c>
      <c r="C230" s="38"/>
      <c r="D230" s="196"/>
      <c r="E230" s="41"/>
      <c r="F230" s="42"/>
      <c r="G230" s="42"/>
    </row>
    <row r="231" spans="1:7" x14ac:dyDescent="0.3">
      <c r="A231" s="43"/>
      <c r="B231" s="39" t="s">
        <v>223</v>
      </c>
      <c r="C231" s="38"/>
      <c r="D231" s="196"/>
      <c r="E231" s="41"/>
      <c r="F231" s="42"/>
      <c r="G231" s="42"/>
    </row>
    <row r="232" spans="1:7" ht="30.75" customHeight="1" x14ac:dyDescent="0.3">
      <c r="A232" s="43"/>
      <c r="B232" s="39" t="s">
        <v>224</v>
      </c>
      <c r="C232" s="38"/>
      <c r="D232" s="196"/>
      <c r="E232" s="41"/>
      <c r="F232" s="42"/>
      <c r="G232" s="42"/>
    </row>
    <row r="233" spans="1:7" x14ac:dyDescent="0.3">
      <c r="A233" s="38"/>
      <c r="B233" s="39" t="s">
        <v>107</v>
      </c>
      <c r="C233" s="38"/>
      <c r="D233" s="196"/>
      <c r="E233" s="41"/>
      <c r="F233" s="42"/>
      <c r="G233" s="42"/>
    </row>
    <row r="234" spans="1:7" x14ac:dyDescent="0.3">
      <c r="A234" s="38"/>
      <c r="B234" s="39" t="s">
        <v>108</v>
      </c>
      <c r="C234" s="38"/>
      <c r="D234" s="196"/>
      <c r="E234" s="41"/>
      <c r="F234" s="42"/>
      <c r="G234" s="42"/>
    </row>
    <row r="235" spans="1:7" x14ac:dyDescent="0.3">
      <c r="A235" s="38"/>
      <c r="B235" s="39" t="s">
        <v>109</v>
      </c>
      <c r="C235" s="38"/>
      <c r="D235" s="196"/>
      <c r="E235" s="41"/>
      <c r="F235" s="42"/>
      <c r="G235" s="42"/>
    </row>
    <row r="236" spans="1:7" x14ac:dyDescent="0.3">
      <c r="A236" s="38"/>
      <c r="B236" s="39" t="s">
        <v>110</v>
      </c>
      <c r="C236" s="38"/>
      <c r="D236" s="196"/>
      <c r="E236" s="41"/>
      <c r="F236" s="42"/>
      <c r="G236" s="42"/>
    </row>
    <row r="237" spans="1:7" ht="31.5" x14ac:dyDescent="0.3">
      <c r="A237" s="43"/>
      <c r="B237" s="39" t="s">
        <v>166</v>
      </c>
      <c r="C237" s="38"/>
      <c r="D237" s="196"/>
      <c r="E237" s="41"/>
      <c r="F237" s="42"/>
      <c r="G237" s="42"/>
    </row>
    <row r="238" spans="1:7" ht="30.75" customHeight="1" x14ac:dyDescent="0.3">
      <c r="A238" s="43"/>
      <c r="B238" s="39" t="s">
        <v>167</v>
      </c>
      <c r="C238" s="38"/>
      <c r="D238" s="196"/>
      <c r="E238" s="41"/>
      <c r="F238" s="42"/>
      <c r="G238" s="42"/>
    </row>
    <row r="239" spans="1:7" ht="31.5" x14ac:dyDescent="0.3">
      <c r="A239" s="38"/>
      <c r="B239" s="39" t="s">
        <v>168</v>
      </c>
      <c r="C239" s="38"/>
      <c r="D239" s="196"/>
      <c r="E239" s="41"/>
      <c r="F239" s="42"/>
      <c r="G239" s="42"/>
    </row>
    <row r="240" spans="1:7" x14ac:dyDescent="0.3">
      <c r="A240" s="38"/>
      <c r="B240" s="39" t="s">
        <v>111</v>
      </c>
      <c r="C240" s="38"/>
      <c r="D240" s="196"/>
      <c r="E240" s="41"/>
      <c r="F240" s="42"/>
      <c r="G240" s="42"/>
    </row>
    <row r="241" spans="1:7" x14ac:dyDescent="0.3">
      <c r="A241" s="38"/>
      <c r="B241" s="39" t="s">
        <v>225</v>
      </c>
      <c r="C241" s="38"/>
      <c r="D241" s="196"/>
      <c r="E241" s="41"/>
      <c r="F241" s="42"/>
      <c r="G241" s="42"/>
    </row>
    <row r="242" spans="1:7" x14ac:dyDescent="0.3">
      <c r="A242" s="38"/>
      <c r="B242" s="39" t="s">
        <v>105</v>
      </c>
      <c r="C242" s="38"/>
      <c r="D242" s="196"/>
      <c r="E242" s="41"/>
      <c r="F242" s="42"/>
      <c r="G242" s="42"/>
    </row>
    <row r="243" spans="1:7" x14ac:dyDescent="0.3">
      <c r="A243" s="43"/>
      <c r="B243" s="39" t="s">
        <v>106</v>
      </c>
      <c r="C243" s="38"/>
      <c r="D243" s="196"/>
      <c r="E243" s="41"/>
      <c r="F243" s="42"/>
      <c r="G243" s="42"/>
    </row>
    <row r="244" spans="1:7" ht="30.75" customHeight="1" x14ac:dyDescent="0.3">
      <c r="A244" s="43"/>
      <c r="B244" s="39" t="s">
        <v>226</v>
      </c>
      <c r="C244" s="38"/>
      <c r="D244" s="196"/>
      <c r="E244" s="41"/>
      <c r="F244" s="42"/>
      <c r="G244" s="42"/>
    </row>
    <row r="245" spans="1:7" x14ac:dyDescent="0.3">
      <c r="A245" s="38"/>
      <c r="B245" s="39" t="s">
        <v>227</v>
      </c>
      <c r="C245" s="38"/>
      <c r="D245" s="196"/>
      <c r="E245" s="41"/>
      <c r="F245" s="42"/>
      <c r="G245" s="42"/>
    </row>
    <row r="246" spans="1:7" x14ac:dyDescent="0.3">
      <c r="A246" s="38"/>
      <c r="B246" s="39" t="s">
        <v>228</v>
      </c>
      <c r="C246" s="38"/>
      <c r="D246" s="196"/>
      <c r="E246" s="41"/>
      <c r="F246" s="42"/>
      <c r="G246" s="42"/>
    </row>
    <row r="247" spans="1:7" x14ac:dyDescent="0.3">
      <c r="A247" s="38"/>
      <c r="B247" s="39" t="s">
        <v>229</v>
      </c>
      <c r="C247" s="38"/>
      <c r="D247" s="196"/>
      <c r="E247" s="41"/>
      <c r="F247" s="42"/>
      <c r="G247" s="42"/>
    </row>
    <row r="248" spans="1:7" ht="31.5" x14ac:dyDescent="0.3">
      <c r="A248" s="38"/>
      <c r="B248" s="39" t="s">
        <v>230</v>
      </c>
      <c r="C248" s="38"/>
      <c r="D248" s="196"/>
      <c r="E248" s="41"/>
      <c r="F248" s="42"/>
      <c r="G248" s="42"/>
    </row>
    <row r="249" spans="1:7" x14ac:dyDescent="0.3">
      <c r="A249" s="43"/>
      <c r="B249" s="39" t="s">
        <v>107</v>
      </c>
      <c r="C249" s="38"/>
      <c r="D249" s="196"/>
      <c r="E249" s="41"/>
      <c r="F249" s="42"/>
      <c r="G249" s="42"/>
    </row>
    <row r="250" spans="1:7" ht="30.75" customHeight="1" x14ac:dyDescent="0.3">
      <c r="A250" s="43"/>
      <c r="B250" s="39" t="s">
        <v>108</v>
      </c>
      <c r="C250" s="38"/>
      <c r="D250" s="196"/>
      <c r="E250" s="41"/>
      <c r="F250" s="42"/>
      <c r="G250" s="42"/>
    </row>
    <row r="251" spans="1:7" x14ac:dyDescent="0.3">
      <c r="A251" s="38"/>
      <c r="B251" s="39" t="s">
        <v>109</v>
      </c>
      <c r="C251" s="38"/>
      <c r="D251" s="196"/>
      <c r="E251" s="41"/>
      <c r="F251" s="42"/>
      <c r="G251" s="42"/>
    </row>
    <row r="252" spans="1:7" x14ac:dyDescent="0.3">
      <c r="A252" s="38"/>
      <c r="B252" s="39" t="s">
        <v>110</v>
      </c>
      <c r="C252" s="38"/>
      <c r="D252" s="196"/>
      <c r="E252" s="41"/>
      <c r="F252" s="42"/>
      <c r="G252" s="42"/>
    </row>
    <row r="253" spans="1:7" ht="31.5" x14ac:dyDescent="0.3">
      <c r="A253" s="38"/>
      <c r="B253" s="39" t="s">
        <v>166</v>
      </c>
      <c r="C253" s="38"/>
      <c r="D253" s="196"/>
      <c r="E253" s="41"/>
      <c r="F253" s="42"/>
      <c r="G253" s="42"/>
    </row>
    <row r="254" spans="1:7" ht="31.5" x14ac:dyDescent="0.3">
      <c r="A254" s="38"/>
      <c r="B254" s="39" t="s">
        <v>167</v>
      </c>
      <c r="C254" s="38"/>
      <c r="D254" s="196"/>
      <c r="E254" s="41"/>
      <c r="F254" s="42"/>
      <c r="G254" s="42"/>
    </row>
    <row r="255" spans="1:7" ht="31.5" x14ac:dyDescent="0.3">
      <c r="A255" s="43"/>
      <c r="B255" s="39" t="s">
        <v>168</v>
      </c>
      <c r="C255" s="38"/>
      <c r="D255" s="196"/>
      <c r="E255" s="41"/>
      <c r="F255" s="42"/>
      <c r="G255" s="42"/>
    </row>
    <row r="256" spans="1:7" ht="30.75" customHeight="1" x14ac:dyDescent="0.3">
      <c r="A256" s="43"/>
      <c r="B256" s="39" t="s">
        <v>111</v>
      </c>
      <c r="C256" s="38"/>
      <c r="D256" s="196"/>
      <c r="E256" s="41"/>
      <c r="F256" s="42"/>
      <c r="G256" s="42"/>
    </row>
    <row r="257" spans="1:7" x14ac:dyDescent="0.3">
      <c r="A257" s="38"/>
      <c r="B257" s="39" t="s">
        <v>231</v>
      </c>
      <c r="C257" s="38"/>
      <c r="D257" s="196"/>
      <c r="E257" s="41"/>
      <c r="F257" s="42"/>
      <c r="G257" s="42"/>
    </row>
    <row r="258" spans="1:7" ht="31.5" x14ac:dyDescent="0.3">
      <c r="A258" s="38"/>
      <c r="B258" s="39" t="s">
        <v>232</v>
      </c>
      <c r="C258" s="38"/>
      <c r="D258" s="196"/>
      <c r="E258" s="41"/>
      <c r="F258" s="42"/>
      <c r="G258" s="42"/>
    </row>
    <row r="259" spans="1:7" x14ac:dyDescent="0.3">
      <c r="A259" s="38"/>
      <c r="B259" s="39" t="s">
        <v>233</v>
      </c>
      <c r="C259" s="38"/>
      <c r="D259" s="196"/>
      <c r="E259" s="41"/>
      <c r="F259" s="42"/>
      <c r="G259" s="42"/>
    </row>
    <row r="260" spans="1:7" x14ac:dyDescent="0.3">
      <c r="A260" s="38"/>
      <c r="B260" s="39" t="s">
        <v>234</v>
      </c>
      <c r="C260" s="38"/>
      <c r="D260" s="196"/>
      <c r="E260" s="41"/>
      <c r="F260" s="42"/>
      <c r="G260" s="42"/>
    </row>
    <row r="261" spans="1:7" x14ac:dyDescent="0.3">
      <c r="A261" s="43"/>
      <c r="B261" s="39" t="s">
        <v>235</v>
      </c>
      <c r="C261" s="38"/>
      <c r="D261" s="196"/>
      <c r="E261" s="41"/>
      <c r="F261" s="42"/>
      <c r="G261" s="42"/>
    </row>
    <row r="262" spans="1:7" ht="30.75" customHeight="1" x14ac:dyDescent="0.3">
      <c r="A262" s="43"/>
      <c r="B262" s="39" t="s">
        <v>236</v>
      </c>
      <c r="C262" s="38"/>
      <c r="D262" s="196"/>
      <c r="E262" s="41"/>
      <c r="F262" s="42"/>
      <c r="G262" s="42"/>
    </row>
    <row r="263" spans="1:7" x14ac:dyDescent="0.3">
      <c r="A263" s="38"/>
      <c r="B263" s="39" t="s">
        <v>237</v>
      </c>
      <c r="C263" s="38"/>
      <c r="D263" s="196"/>
      <c r="E263" s="41"/>
      <c r="F263" s="42"/>
      <c r="G263" s="42"/>
    </row>
    <row r="264" spans="1:7" x14ac:dyDescent="0.3">
      <c r="A264" s="38"/>
      <c r="B264" s="39" t="s">
        <v>238</v>
      </c>
      <c r="C264" s="38"/>
      <c r="D264" s="196"/>
      <c r="E264" s="41"/>
      <c r="F264" s="42"/>
      <c r="G264" s="42"/>
    </row>
    <row r="265" spans="1:7" x14ac:dyDescent="0.3">
      <c r="A265" s="38"/>
      <c r="B265" s="39" t="s">
        <v>239</v>
      </c>
      <c r="C265" s="38"/>
      <c r="D265" s="196"/>
      <c r="E265" s="41"/>
      <c r="F265" s="42"/>
      <c r="G265" s="42"/>
    </row>
    <row r="266" spans="1:7" x14ac:dyDescent="0.3">
      <c r="A266" s="38"/>
      <c r="B266" s="39" t="s">
        <v>240</v>
      </c>
      <c r="C266" s="38"/>
      <c r="D266" s="196"/>
      <c r="E266" s="41"/>
      <c r="F266" s="42"/>
      <c r="G266" s="42"/>
    </row>
    <row r="267" spans="1:7" x14ac:dyDescent="0.3">
      <c r="A267" s="43"/>
      <c r="B267" s="39" t="s">
        <v>241</v>
      </c>
      <c r="C267" s="38"/>
      <c r="D267" s="196"/>
      <c r="E267" s="41"/>
      <c r="F267" s="42"/>
      <c r="G267" s="42"/>
    </row>
    <row r="268" spans="1:7" ht="30.75" customHeight="1" x14ac:dyDescent="0.3">
      <c r="A268" s="43"/>
      <c r="B268" s="39" t="s">
        <v>242</v>
      </c>
      <c r="C268" s="38"/>
      <c r="D268" s="196"/>
      <c r="E268" s="41"/>
      <c r="F268" s="42"/>
      <c r="G268" s="42"/>
    </row>
    <row r="269" spans="1:7" ht="31.5" x14ac:dyDescent="0.3">
      <c r="A269" s="38"/>
      <c r="B269" s="39" t="s">
        <v>243</v>
      </c>
      <c r="C269" s="38"/>
      <c r="D269" s="196"/>
      <c r="E269" s="41"/>
      <c r="F269" s="42"/>
      <c r="G269" s="42"/>
    </row>
    <row r="270" spans="1:7" ht="31.5" x14ac:dyDescent="0.3">
      <c r="A270" s="38"/>
      <c r="B270" s="39" t="s">
        <v>244</v>
      </c>
      <c r="C270" s="38"/>
      <c r="D270" s="196"/>
      <c r="E270" s="41"/>
      <c r="F270" s="42"/>
      <c r="G270" s="42"/>
    </row>
    <row r="271" spans="1:7" ht="31.5" x14ac:dyDescent="0.3">
      <c r="A271" s="38"/>
      <c r="B271" s="39" t="s">
        <v>245</v>
      </c>
      <c r="C271" s="38"/>
      <c r="D271" s="196"/>
      <c r="E271" s="41"/>
      <c r="F271" s="42"/>
      <c r="G271" s="42"/>
    </row>
    <row r="272" spans="1:7" ht="31.5" x14ac:dyDescent="0.3">
      <c r="A272" s="38"/>
      <c r="B272" s="39" t="s">
        <v>246</v>
      </c>
      <c r="C272" s="38"/>
      <c r="D272" s="196"/>
      <c r="E272" s="41"/>
      <c r="F272" s="42"/>
      <c r="G272" s="42"/>
    </row>
    <row r="273" spans="1:7" ht="31.5" x14ac:dyDescent="0.3">
      <c r="A273" s="43"/>
      <c r="B273" s="39" t="s">
        <v>247</v>
      </c>
      <c r="C273" s="38"/>
      <c r="D273" s="196"/>
      <c r="E273" s="41"/>
      <c r="F273" s="42"/>
      <c r="G273" s="42"/>
    </row>
    <row r="274" spans="1:7" ht="30.75" customHeight="1" x14ac:dyDescent="0.3">
      <c r="A274" s="43"/>
      <c r="B274" s="39" t="s">
        <v>248</v>
      </c>
      <c r="C274" s="38"/>
      <c r="D274" s="196"/>
      <c r="E274" s="41"/>
      <c r="F274" s="42"/>
      <c r="G274" s="42"/>
    </row>
    <row r="275" spans="1:7" x14ac:dyDescent="0.3">
      <c r="A275" s="38"/>
      <c r="B275" s="39" t="s">
        <v>249</v>
      </c>
      <c r="C275" s="38"/>
      <c r="D275" s="196"/>
      <c r="E275" s="41"/>
      <c r="F275" s="42"/>
      <c r="G275" s="42"/>
    </row>
    <row r="276" spans="1:7" x14ac:dyDescent="0.3">
      <c r="A276" s="38"/>
      <c r="B276" s="39" t="s">
        <v>250</v>
      </c>
      <c r="C276" s="38"/>
      <c r="D276" s="196"/>
      <c r="E276" s="41"/>
      <c r="F276" s="42"/>
      <c r="G276" s="42"/>
    </row>
    <row r="277" spans="1:7" x14ac:dyDescent="0.3">
      <c r="A277" s="38"/>
      <c r="B277" s="39" t="s">
        <v>251</v>
      </c>
      <c r="C277" s="38"/>
      <c r="D277" s="196"/>
      <c r="E277" s="41"/>
      <c r="F277" s="42"/>
      <c r="G277" s="42"/>
    </row>
    <row r="278" spans="1:7" x14ac:dyDescent="0.3">
      <c r="A278" s="38"/>
      <c r="B278" s="39" t="s">
        <v>252</v>
      </c>
      <c r="C278" s="38"/>
      <c r="D278" s="196"/>
      <c r="E278" s="41"/>
      <c r="F278" s="42"/>
      <c r="G278" s="42"/>
    </row>
    <row r="279" spans="1:7" x14ac:dyDescent="0.3">
      <c r="A279" s="43"/>
      <c r="B279" s="39" t="s">
        <v>253</v>
      </c>
      <c r="C279" s="38"/>
      <c r="D279" s="196"/>
      <c r="E279" s="41"/>
      <c r="F279" s="42"/>
      <c r="G279" s="42"/>
    </row>
    <row r="280" spans="1:7" ht="30.75" customHeight="1" x14ac:dyDescent="0.3">
      <c r="A280" s="43"/>
      <c r="B280" s="39" t="s">
        <v>254</v>
      </c>
      <c r="C280" s="38"/>
      <c r="D280" s="196"/>
      <c r="E280" s="41"/>
      <c r="F280" s="42"/>
      <c r="G280" s="42"/>
    </row>
    <row r="281" spans="1:7" ht="31.5" x14ac:dyDescent="0.3">
      <c r="A281" s="38"/>
      <c r="B281" s="39" t="s">
        <v>255</v>
      </c>
      <c r="C281" s="38"/>
      <c r="D281" s="196"/>
      <c r="E281" s="41"/>
      <c r="F281" s="42"/>
      <c r="G281" s="42"/>
    </row>
    <row r="282" spans="1:7" x14ac:dyDescent="0.3">
      <c r="A282" s="38"/>
      <c r="B282" s="39" t="s">
        <v>256</v>
      </c>
      <c r="C282" s="38"/>
      <c r="D282" s="196"/>
      <c r="E282" s="41"/>
      <c r="F282" s="42"/>
      <c r="G282" s="42"/>
    </row>
    <row r="283" spans="1:7" x14ac:dyDescent="0.3">
      <c r="A283" s="38"/>
      <c r="B283" s="39" t="s">
        <v>257</v>
      </c>
      <c r="C283" s="38"/>
      <c r="D283" s="196"/>
      <c r="E283" s="41"/>
      <c r="F283" s="42"/>
      <c r="G283" s="42"/>
    </row>
    <row r="284" spans="1:7" ht="47.25" x14ac:dyDescent="0.3">
      <c r="A284" s="38"/>
      <c r="B284" s="39" t="s">
        <v>258</v>
      </c>
      <c r="C284" s="38"/>
      <c r="D284" s="196"/>
      <c r="E284" s="41"/>
      <c r="F284" s="42"/>
      <c r="G284" s="42"/>
    </row>
    <row r="285" spans="1:7" x14ac:dyDescent="0.3">
      <c r="A285" s="43"/>
      <c r="B285" s="39" t="s">
        <v>259</v>
      </c>
      <c r="C285" s="38"/>
      <c r="D285" s="196"/>
      <c r="E285" s="41"/>
      <c r="F285" s="42"/>
      <c r="G285" s="42"/>
    </row>
    <row r="286" spans="1:7" ht="30.75" customHeight="1" x14ac:dyDescent="0.3">
      <c r="A286" s="43"/>
      <c r="B286" s="39" t="s">
        <v>260</v>
      </c>
      <c r="C286" s="38"/>
      <c r="D286" s="196"/>
      <c r="E286" s="41"/>
      <c r="F286" s="42"/>
      <c r="G286" s="42"/>
    </row>
    <row r="287" spans="1:7" x14ac:dyDescent="0.3">
      <c r="A287" s="38"/>
      <c r="B287" s="39" t="s">
        <v>261</v>
      </c>
      <c r="C287" s="38"/>
      <c r="D287" s="196"/>
      <c r="E287" s="41"/>
      <c r="F287" s="42"/>
      <c r="G287" s="42"/>
    </row>
    <row r="288" spans="1:7" ht="31.5" x14ac:dyDescent="0.3">
      <c r="A288" s="38"/>
      <c r="B288" s="39" t="s">
        <v>262</v>
      </c>
      <c r="C288" s="38"/>
      <c r="D288" s="196"/>
      <c r="E288" s="41"/>
      <c r="F288" s="42"/>
      <c r="G288" s="42"/>
    </row>
    <row r="289" spans="1:7" x14ac:dyDescent="0.3">
      <c r="A289" s="38"/>
      <c r="B289" s="39" t="s">
        <v>263</v>
      </c>
      <c r="C289" s="38"/>
      <c r="D289" s="196"/>
      <c r="E289" s="41"/>
      <c r="F289" s="42"/>
      <c r="G289" s="42"/>
    </row>
    <row r="290" spans="1:7" x14ac:dyDescent="0.3">
      <c r="A290" s="38"/>
      <c r="B290" s="39" t="s">
        <v>264</v>
      </c>
      <c r="C290" s="38"/>
      <c r="D290" s="196"/>
      <c r="E290" s="41"/>
      <c r="F290" s="42"/>
      <c r="G290" s="42"/>
    </row>
    <row r="291" spans="1:7" x14ac:dyDescent="0.3">
      <c r="A291" s="43"/>
      <c r="B291" s="39" t="s">
        <v>265</v>
      </c>
      <c r="C291" s="38"/>
      <c r="D291" s="196"/>
      <c r="E291" s="41"/>
      <c r="F291" s="42"/>
      <c r="G291" s="42"/>
    </row>
    <row r="292" spans="1:7" ht="30.75" customHeight="1" x14ac:dyDescent="0.3">
      <c r="A292" s="43"/>
      <c r="B292" s="39" t="s">
        <v>266</v>
      </c>
      <c r="C292" s="38"/>
      <c r="D292" s="196"/>
      <c r="E292" s="41"/>
      <c r="F292" s="42"/>
      <c r="G292" s="42"/>
    </row>
    <row r="293" spans="1:7" x14ac:dyDescent="0.3">
      <c r="A293" s="38"/>
      <c r="B293" s="39" t="s">
        <v>267</v>
      </c>
      <c r="C293" s="38"/>
      <c r="D293" s="196"/>
      <c r="E293" s="41"/>
      <c r="F293" s="42"/>
      <c r="G293" s="42"/>
    </row>
    <row r="294" spans="1:7" x14ac:dyDescent="0.3">
      <c r="A294" s="38"/>
      <c r="B294" s="39" t="s">
        <v>268</v>
      </c>
      <c r="C294" s="38"/>
      <c r="D294" s="196"/>
      <c r="E294" s="41"/>
      <c r="F294" s="42"/>
      <c r="G294" s="42"/>
    </row>
    <row r="295" spans="1:7" x14ac:dyDescent="0.3">
      <c r="A295" s="38"/>
      <c r="B295" s="39" t="s">
        <v>269</v>
      </c>
      <c r="C295" s="38"/>
      <c r="D295" s="196"/>
      <c r="E295" s="41"/>
      <c r="F295" s="42"/>
      <c r="G295" s="42"/>
    </row>
    <row r="296" spans="1:7" x14ac:dyDescent="0.3">
      <c r="A296" s="38"/>
      <c r="B296" s="39" t="s">
        <v>270</v>
      </c>
      <c r="C296" s="38"/>
      <c r="D296" s="196"/>
      <c r="E296" s="41"/>
      <c r="F296" s="42"/>
      <c r="G296" s="42"/>
    </row>
    <row r="297" spans="1:7" x14ac:dyDescent="0.3">
      <c r="A297" s="43"/>
      <c r="B297" s="39" t="s">
        <v>271</v>
      </c>
      <c r="C297" s="38"/>
      <c r="D297" s="196"/>
      <c r="E297" s="41"/>
      <c r="F297" s="42"/>
      <c r="G297" s="42"/>
    </row>
    <row r="298" spans="1:7" ht="30.75" customHeight="1" x14ac:dyDescent="0.3">
      <c r="A298" s="43"/>
      <c r="B298" s="39" t="s">
        <v>272</v>
      </c>
      <c r="C298" s="38"/>
      <c r="D298" s="196"/>
      <c r="E298" s="41"/>
      <c r="F298" s="42"/>
      <c r="G298" s="42"/>
    </row>
    <row r="299" spans="1:7" x14ac:dyDescent="0.3">
      <c r="A299" s="38"/>
      <c r="B299" s="39" t="s">
        <v>265</v>
      </c>
      <c r="C299" s="38"/>
      <c r="D299" s="196"/>
      <c r="E299" s="41"/>
      <c r="F299" s="42"/>
      <c r="G299" s="42"/>
    </row>
    <row r="300" spans="1:7" ht="31.5" x14ac:dyDescent="0.3">
      <c r="A300" s="38"/>
      <c r="B300" s="39" t="s">
        <v>273</v>
      </c>
      <c r="C300" s="38"/>
      <c r="D300" s="196"/>
      <c r="E300" s="41"/>
      <c r="F300" s="42"/>
      <c r="G300" s="42"/>
    </row>
    <row r="301" spans="1:7" ht="31.5" x14ac:dyDescent="0.3">
      <c r="A301" s="38"/>
      <c r="B301" s="39" t="s">
        <v>274</v>
      </c>
      <c r="C301" s="38"/>
      <c r="D301" s="196"/>
      <c r="E301" s="41"/>
      <c r="F301" s="42"/>
      <c r="G301" s="42"/>
    </row>
    <row r="302" spans="1:7" x14ac:dyDescent="0.3">
      <c r="A302" s="38"/>
      <c r="B302" s="39" t="s">
        <v>275</v>
      </c>
      <c r="C302" s="38"/>
      <c r="D302" s="196"/>
      <c r="E302" s="41"/>
      <c r="F302" s="42"/>
      <c r="G302" s="42"/>
    </row>
    <row r="303" spans="1:7" x14ac:dyDescent="0.3">
      <c r="A303" s="43"/>
      <c r="B303" s="39" t="s">
        <v>276</v>
      </c>
      <c r="C303" s="38"/>
      <c r="D303" s="196"/>
      <c r="E303" s="41"/>
      <c r="F303" s="42"/>
      <c r="G303" s="42"/>
    </row>
    <row r="304" spans="1:7" ht="30.75" customHeight="1" x14ac:dyDescent="0.3">
      <c r="A304" s="43"/>
      <c r="B304" s="39" t="s">
        <v>277</v>
      </c>
      <c r="C304" s="38"/>
      <c r="D304" s="196"/>
      <c r="E304" s="41"/>
      <c r="F304" s="42"/>
      <c r="G304" s="42"/>
    </row>
    <row r="305" spans="1:7" x14ac:dyDescent="0.3">
      <c r="A305" s="38"/>
      <c r="B305" s="39" t="s">
        <v>278</v>
      </c>
      <c r="C305" s="38"/>
      <c r="D305" s="196"/>
      <c r="E305" s="41"/>
      <c r="F305" s="42"/>
      <c r="G305" s="42"/>
    </row>
    <row r="306" spans="1:7" x14ac:dyDescent="0.3">
      <c r="A306" s="38"/>
      <c r="B306" s="39" t="s">
        <v>279</v>
      </c>
      <c r="C306" s="38"/>
      <c r="D306" s="196"/>
      <c r="E306" s="41"/>
      <c r="F306" s="42"/>
      <c r="G306" s="42"/>
    </row>
    <row r="307" spans="1:7" x14ac:dyDescent="0.3">
      <c r="A307" s="38"/>
      <c r="B307" s="39" t="s">
        <v>280</v>
      </c>
      <c r="C307" s="38"/>
      <c r="D307" s="196"/>
      <c r="E307" s="41"/>
      <c r="F307" s="42"/>
      <c r="G307" s="42"/>
    </row>
    <row r="308" spans="1:7" x14ac:dyDescent="0.3">
      <c r="A308" s="38"/>
      <c r="B308" s="39" t="s">
        <v>281</v>
      </c>
      <c r="C308" s="38"/>
      <c r="D308" s="196"/>
      <c r="E308" s="41"/>
      <c r="F308" s="42"/>
      <c r="G308" s="42"/>
    </row>
    <row r="309" spans="1:7" x14ac:dyDescent="0.3">
      <c r="A309" s="43"/>
      <c r="B309" s="39" t="s">
        <v>282</v>
      </c>
      <c r="C309" s="38"/>
      <c r="D309" s="196"/>
      <c r="E309" s="41"/>
      <c r="F309" s="42"/>
      <c r="G309" s="42"/>
    </row>
    <row r="310" spans="1:7" ht="30.75" customHeight="1" x14ac:dyDescent="0.3">
      <c r="A310" s="43"/>
      <c r="B310" s="39" t="s">
        <v>265</v>
      </c>
      <c r="C310" s="38"/>
      <c r="D310" s="196"/>
      <c r="E310" s="41"/>
      <c r="F310" s="42"/>
      <c r="G310" s="42"/>
    </row>
    <row r="311" spans="1:7" ht="31.5" x14ac:dyDescent="0.3">
      <c r="A311" s="38"/>
      <c r="B311" s="39" t="s">
        <v>283</v>
      </c>
      <c r="C311" s="38"/>
      <c r="D311" s="196"/>
      <c r="E311" s="41"/>
      <c r="F311" s="42"/>
      <c r="G311" s="42"/>
    </row>
    <row r="312" spans="1:7" ht="31.5" x14ac:dyDescent="0.3">
      <c r="A312" s="38"/>
      <c r="B312" s="39" t="s">
        <v>284</v>
      </c>
      <c r="C312" s="38"/>
      <c r="D312" s="196"/>
      <c r="E312" s="41"/>
      <c r="F312" s="42"/>
      <c r="G312" s="42"/>
    </row>
    <row r="313" spans="1:7" x14ac:dyDescent="0.3">
      <c r="A313" s="38"/>
      <c r="B313" s="39" t="s">
        <v>275</v>
      </c>
      <c r="C313" s="38"/>
      <c r="D313" s="196"/>
      <c r="E313" s="41"/>
      <c r="F313" s="42"/>
      <c r="G313" s="42"/>
    </row>
    <row r="314" spans="1:7" x14ac:dyDescent="0.3">
      <c r="A314" s="38"/>
      <c r="B314" s="39" t="s">
        <v>276</v>
      </c>
      <c r="C314" s="38"/>
      <c r="D314" s="196"/>
      <c r="E314" s="41"/>
      <c r="F314" s="42"/>
      <c r="G314" s="42"/>
    </row>
    <row r="315" spans="1:7" x14ac:dyDescent="0.3">
      <c r="A315" s="43"/>
      <c r="B315" s="39" t="s">
        <v>279</v>
      </c>
      <c r="C315" s="38"/>
      <c r="D315" s="196"/>
      <c r="E315" s="41"/>
      <c r="F315" s="42"/>
      <c r="G315" s="42"/>
    </row>
    <row r="316" spans="1:7" ht="30.75" customHeight="1" x14ac:dyDescent="0.3">
      <c r="A316" s="43"/>
      <c r="B316" s="39" t="s">
        <v>285</v>
      </c>
      <c r="C316" s="38"/>
      <c r="D316" s="196"/>
      <c r="E316" s="41"/>
      <c r="F316" s="42"/>
      <c r="G316" s="42"/>
    </row>
    <row r="317" spans="1:7" x14ac:dyDescent="0.3">
      <c r="A317" s="38"/>
      <c r="B317" s="39" t="s">
        <v>286</v>
      </c>
      <c r="C317" s="38"/>
      <c r="D317" s="196"/>
      <c r="E317" s="41"/>
      <c r="F317" s="42"/>
      <c r="G317" s="42"/>
    </row>
    <row r="318" spans="1:7" x14ac:dyDescent="0.3">
      <c r="A318" s="38"/>
      <c r="B318" s="39" t="s">
        <v>287</v>
      </c>
      <c r="C318" s="38"/>
      <c r="D318" s="196"/>
      <c r="E318" s="41"/>
      <c r="F318" s="42"/>
      <c r="G318" s="42"/>
    </row>
    <row r="319" spans="1:7" x14ac:dyDescent="0.3">
      <c r="A319" s="38"/>
      <c r="B319" s="39" t="s">
        <v>288</v>
      </c>
      <c r="C319" s="38"/>
      <c r="D319" s="196"/>
      <c r="E319" s="41"/>
      <c r="F319" s="42"/>
      <c r="G319" s="42"/>
    </row>
    <row r="320" spans="1:7" x14ac:dyDescent="0.3">
      <c r="A320" s="38"/>
      <c r="B320" s="39" t="s">
        <v>289</v>
      </c>
      <c r="C320" s="38"/>
      <c r="D320" s="196"/>
      <c r="E320" s="41"/>
      <c r="F320" s="42"/>
      <c r="G320" s="42"/>
    </row>
    <row r="321" spans="1:7" x14ac:dyDescent="0.3">
      <c r="A321" s="43"/>
      <c r="B321" s="39" t="s">
        <v>290</v>
      </c>
      <c r="C321" s="38"/>
      <c r="D321" s="196"/>
      <c r="E321" s="41"/>
      <c r="F321" s="42"/>
      <c r="G321" s="42"/>
    </row>
    <row r="322" spans="1:7" ht="30.75" customHeight="1" x14ac:dyDescent="0.3">
      <c r="A322" s="43"/>
      <c r="B322" s="39" t="s">
        <v>291</v>
      </c>
      <c r="C322" s="38"/>
      <c r="D322" s="196"/>
      <c r="E322" s="41"/>
      <c r="F322" s="42"/>
      <c r="G322" s="42"/>
    </row>
    <row r="323" spans="1:7" x14ac:dyDescent="0.3">
      <c r="A323" s="150"/>
      <c r="B323" s="151" t="s">
        <v>292</v>
      </c>
      <c r="C323" s="150"/>
      <c r="D323" s="211"/>
      <c r="E323" s="152"/>
      <c r="F323" s="153"/>
      <c r="G323" s="153"/>
    </row>
    <row r="324" spans="1:7" s="32" customFormat="1" x14ac:dyDescent="0.3">
      <c r="A324" s="154">
        <v>2</v>
      </c>
      <c r="B324" s="155" t="s">
        <v>170</v>
      </c>
      <c r="C324" s="154" t="s">
        <v>64</v>
      </c>
      <c r="D324" s="212" t="s">
        <v>65</v>
      </c>
      <c r="E324" s="156">
        <v>2</v>
      </c>
      <c r="F324" s="157">
        <v>13109999.999999998</v>
      </c>
      <c r="G324" s="157">
        <f>F324*E324</f>
        <v>26219999.999999996</v>
      </c>
    </row>
    <row r="325" spans="1:7" x14ac:dyDescent="0.3">
      <c r="A325" s="38"/>
      <c r="B325" s="39" t="s">
        <v>153</v>
      </c>
      <c r="C325" s="38"/>
      <c r="D325" s="196"/>
      <c r="E325" s="41"/>
      <c r="F325" s="42"/>
      <c r="G325" s="42"/>
    </row>
    <row r="326" spans="1:7" x14ac:dyDescent="0.3">
      <c r="A326" s="38"/>
      <c r="B326" s="39" t="s">
        <v>104</v>
      </c>
      <c r="C326" s="38"/>
      <c r="D326" s="196"/>
      <c r="E326" s="41"/>
      <c r="F326" s="42"/>
      <c r="G326" s="42"/>
    </row>
    <row r="327" spans="1:7" x14ac:dyDescent="0.3">
      <c r="A327" s="43"/>
      <c r="B327" s="39" t="s">
        <v>105</v>
      </c>
      <c r="C327" s="38"/>
      <c r="D327" s="196"/>
      <c r="E327" s="41"/>
      <c r="F327" s="42"/>
      <c r="G327" s="42"/>
    </row>
    <row r="328" spans="1:7" ht="30.75" customHeight="1" x14ac:dyDescent="0.3">
      <c r="A328" s="43"/>
      <c r="B328" s="39" t="s">
        <v>106</v>
      </c>
      <c r="C328" s="38"/>
      <c r="D328" s="196"/>
      <c r="E328" s="41"/>
      <c r="F328" s="42"/>
      <c r="G328" s="42"/>
    </row>
    <row r="329" spans="1:7" x14ac:dyDescent="0.3">
      <c r="A329" s="38"/>
      <c r="B329" s="39" t="s">
        <v>171</v>
      </c>
      <c r="C329" s="38"/>
      <c r="D329" s="196"/>
      <c r="E329" s="41"/>
      <c r="F329" s="42"/>
      <c r="G329" s="42"/>
    </row>
    <row r="330" spans="1:7" x14ac:dyDescent="0.3">
      <c r="A330" s="38"/>
      <c r="B330" s="39" t="s">
        <v>172</v>
      </c>
      <c r="C330" s="38"/>
      <c r="D330" s="196"/>
      <c r="E330" s="41"/>
      <c r="F330" s="42"/>
      <c r="G330" s="42"/>
    </row>
    <row r="331" spans="1:7" x14ac:dyDescent="0.3">
      <c r="A331" s="38"/>
      <c r="B331" s="39" t="s">
        <v>107</v>
      </c>
      <c r="C331" s="38"/>
      <c r="D331" s="196"/>
      <c r="E331" s="41"/>
      <c r="F331" s="42"/>
      <c r="G331" s="42"/>
    </row>
    <row r="332" spans="1:7" x14ac:dyDescent="0.3">
      <c r="A332" s="38"/>
      <c r="B332" s="39" t="s">
        <v>108</v>
      </c>
      <c r="C332" s="38"/>
      <c r="D332" s="196"/>
      <c r="E332" s="41"/>
      <c r="F332" s="42"/>
      <c r="G332" s="42"/>
    </row>
    <row r="333" spans="1:7" x14ac:dyDescent="0.3">
      <c r="A333" s="43"/>
      <c r="B333" s="39" t="s">
        <v>109</v>
      </c>
      <c r="C333" s="38"/>
      <c r="D333" s="196"/>
      <c r="E333" s="41"/>
      <c r="F333" s="42"/>
      <c r="G333" s="42"/>
    </row>
    <row r="334" spans="1:7" ht="30.75" customHeight="1" x14ac:dyDescent="0.3">
      <c r="A334" s="43"/>
      <c r="B334" s="39" t="s">
        <v>110</v>
      </c>
      <c r="C334" s="38"/>
      <c r="D334" s="196"/>
      <c r="E334" s="41"/>
      <c r="F334" s="42"/>
      <c r="G334" s="42"/>
    </row>
    <row r="335" spans="1:7" ht="31.5" x14ac:dyDescent="0.3">
      <c r="A335" s="38"/>
      <c r="B335" s="39" t="s">
        <v>166</v>
      </c>
      <c r="C335" s="38"/>
      <c r="D335" s="196"/>
      <c r="E335" s="41"/>
      <c r="F335" s="42"/>
      <c r="G335" s="42"/>
    </row>
    <row r="336" spans="1:7" ht="31.5" x14ac:dyDescent="0.3">
      <c r="A336" s="38"/>
      <c r="B336" s="39" t="s">
        <v>167</v>
      </c>
      <c r="C336" s="38"/>
      <c r="D336" s="196"/>
      <c r="E336" s="41"/>
      <c r="F336" s="42"/>
      <c r="G336" s="42"/>
    </row>
    <row r="337" spans="1:8" ht="31.5" x14ac:dyDescent="0.3">
      <c r="A337" s="38"/>
      <c r="B337" s="39" t="s">
        <v>168</v>
      </c>
      <c r="C337" s="38"/>
      <c r="D337" s="196"/>
      <c r="E337" s="41"/>
      <c r="F337" s="42"/>
      <c r="G337" s="42"/>
    </row>
    <row r="338" spans="1:8" x14ac:dyDescent="0.3">
      <c r="A338" s="38"/>
      <c r="B338" s="39" t="s">
        <v>111</v>
      </c>
      <c r="C338" s="38"/>
      <c r="D338" s="196"/>
      <c r="E338" s="41"/>
      <c r="F338" s="42"/>
      <c r="G338" s="42"/>
    </row>
    <row r="339" spans="1:8" x14ac:dyDescent="0.3">
      <c r="A339" s="166"/>
      <c r="B339" s="151" t="s">
        <v>169</v>
      </c>
      <c r="C339" s="150"/>
      <c r="D339" s="211"/>
      <c r="E339" s="152"/>
      <c r="F339" s="153"/>
      <c r="G339" s="42"/>
    </row>
    <row r="340" spans="1:8" x14ac:dyDescent="0.3">
      <c r="A340" s="51" t="s">
        <v>151</v>
      </c>
      <c r="B340" s="66" t="s">
        <v>317</v>
      </c>
      <c r="C340" s="167"/>
      <c r="D340" s="51"/>
      <c r="E340" s="51"/>
      <c r="F340" s="59"/>
      <c r="G340" s="16">
        <f>G341+G351</f>
        <v>706000000</v>
      </c>
    </row>
    <row r="341" spans="1:8" s="32" customFormat="1" x14ac:dyDescent="0.3">
      <c r="A341" s="85">
        <v>1</v>
      </c>
      <c r="B341" s="86" t="s">
        <v>429</v>
      </c>
      <c r="C341" s="87" t="s">
        <v>152</v>
      </c>
      <c r="D341" s="85" t="s">
        <v>185</v>
      </c>
      <c r="E341" s="85">
        <v>24</v>
      </c>
      <c r="F341" s="146">
        <v>29000000</v>
      </c>
      <c r="G341" s="16">
        <f>F341*E341</f>
        <v>696000000</v>
      </c>
    </row>
    <row r="342" spans="1:8" x14ac:dyDescent="0.3">
      <c r="A342" s="88"/>
      <c r="B342" s="68" t="s">
        <v>177</v>
      </c>
      <c r="C342" s="89"/>
      <c r="D342" s="88"/>
      <c r="E342" s="88"/>
      <c r="F342" s="147"/>
      <c r="G342" s="19"/>
    </row>
    <row r="343" spans="1:8" x14ac:dyDescent="0.3">
      <c r="A343" s="90"/>
      <c r="B343" s="71" t="s">
        <v>178</v>
      </c>
      <c r="C343" s="91"/>
      <c r="D343" s="90"/>
      <c r="E343" s="90"/>
      <c r="F343" s="148"/>
      <c r="G343" s="17"/>
    </row>
    <row r="344" spans="1:8" x14ac:dyDescent="0.3">
      <c r="A344" s="90"/>
      <c r="B344" s="92" t="s">
        <v>184</v>
      </c>
      <c r="C344" s="91"/>
      <c r="D344" s="90"/>
      <c r="E344" s="90"/>
      <c r="F344" s="148"/>
      <c r="G344" s="17"/>
    </row>
    <row r="345" spans="1:8" x14ac:dyDescent="0.3">
      <c r="A345" s="90"/>
      <c r="B345" s="71" t="s">
        <v>183</v>
      </c>
      <c r="C345" s="91"/>
      <c r="D345" s="90"/>
      <c r="E345" s="90"/>
      <c r="F345" s="148"/>
      <c r="G345" s="17"/>
    </row>
    <row r="346" spans="1:8" x14ac:dyDescent="0.3">
      <c r="A346" s="90"/>
      <c r="B346" s="71" t="s">
        <v>182</v>
      </c>
      <c r="C346" s="91"/>
      <c r="D346" s="90"/>
      <c r="E346" s="90"/>
      <c r="F346" s="148"/>
      <c r="G346" s="17"/>
    </row>
    <row r="347" spans="1:8" x14ac:dyDescent="0.3">
      <c r="A347" s="90"/>
      <c r="B347" s="71" t="s">
        <v>181</v>
      </c>
      <c r="C347" s="91"/>
      <c r="D347" s="90"/>
      <c r="E347" s="90"/>
      <c r="F347" s="148"/>
      <c r="G347" s="17"/>
    </row>
    <row r="348" spans="1:8" x14ac:dyDescent="0.3">
      <c r="A348" s="90"/>
      <c r="B348" s="71" t="s">
        <v>179</v>
      </c>
      <c r="C348" s="91"/>
      <c r="D348" s="90"/>
      <c r="E348" s="90"/>
      <c r="F348" s="148"/>
      <c r="G348" s="17"/>
    </row>
    <row r="349" spans="1:8" x14ac:dyDescent="0.3">
      <c r="A349" s="90"/>
      <c r="B349" s="71" t="s">
        <v>180</v>
      </c>
      <c r="C349" s="91"/>
      <c r="D349" s="90"/>
      <c r="E349" s="90"/>
      <c r="F349" s="148"/>
      <c r="G349" s="17"/>
    </row>
    <row r="350" spans="1:8" x14ac:dyDescent="0.3">
      <c r="A350" s="90"/>
      <c r="B350" s="71" t="s">
        <v>186</v>
      </c>
      <c r="C350" s="91"/>
      <c r="D350" s="90"/>
      <c r="E350" s="90"/>
      <c r="F350" s="148"/>
      <c r="G350" s="17"/>
    </row>
    <row r="351" spans="1:8" s="165" customFormat="1" ht="15.75" x14ac:dyDescent="0.25">
      <c r="A351" s="163">
        <v>2</v>
      </c>
      <c r="B351" s="149" t="s">
        <v>301</v>
      </c>
      <c r="C351" s="131" t="s">
        <v>302</v>
      </c>
      <c r="D351" s="131" t="s">
        <v>65</v>
      </c>
      <c r="E351" s="131">
        <v>1</v>
      </c>
      <c r="F351" s="164">
        <v>10000000</v>
      </c>
      <c r="G351" s="132">
        <f>+F351*E351</f>
        <v>10000000</v>
      </c>
      <c r="H351" s="132"/>
    </row>
    <row r="352" spans="1:8" x14ac:dyDescent="0.3">
      <c r="A352" s="294" t="s">
        <v>454</v>
      </c>
      <c r="B352" s="295"/>
      <c r="C352" s="295"/>
      <c r="D352" s="295"/>
      <c r="E352" s="295"/>
      <c r="F352" s="296"/>
      <c r="G352" s="93">
        <f>G340+G116+G165+G4</f>
        <v>2966205683.1750002</v>
      </c>
    </row>
    <row r="354" spans="5:7" x14ac:dyDescent="0.3">
      <c r="E354" s="297"/>
      <c r="F354" s="297"/>
      <c r="G354" s="297"/>
    </row>
    <row r="355" spans="5:7" x14ac:dyDescent="0.3">
      <c r="E355" s="297"/>
      <c r="F355" s="297"/>
      <c r="G355" s="297"/>
    </row>
    <row r="359" spans="5:7" x14ac:dyDescent="0.3">
      <c r="E359" s="297"/>
      <c r="F359" s="297"/>
      <c r="G359" s="297"/>
    </row>
  </sheetData>
  <mergeCells count="5">
    <mergeCell ref="E355:G355"/>
    <mergeCell ref="E359:G359"/>
    <mergeCell ref="A1:G1"/>
    <mergeCell ref="A352:F352"/>
    <mergeCell ref="E354:G354"/>
  </mergeCells>
  <pageMargins left="0.67708333333333337" right="0.2" top="0.5" bottom="0.54166666666666663" header="0.3" footer="0.3"/>
  <pageSetup paperSize="9" orientation="landscape" r:id="rId1"/>
  <headerFooter>
    <oddFooter>&amp;CTrang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8"/>
  <sheetViews>
    <sheetView view="pageLayout" topLeftCell="A133" zoomScaleNormal="100" workbookViewId="0">
      <selection activeCell="A125" sqref="A125:XFD137"/>
    </sheetView>
  </sheetViews>
  <sheetFormatPr defaultRowHeight="17.25" x14ac:dyDescent="0.3"/>
  <cols>
    <col min="1" max="1" width="5.42578125" style="97" bestFit="1" customWidth="1"/>
    <col min="2" max="2" width="60.7109375" style="24" customWidth="1"/>
    <col min="3" max="3" width="11.7109375" style="95" bestFit="1" customWidth="1"/>
    <col min="4" max="4" width="8.140625" style="95" customWidth="1"/>
    <col min="5" max="5" width="12.42578125" style="97" bestFit="1" customWidth="1"/>
    <col min="6" max="6" width="17.5703125" style="229" bestFit="1" customWidth="1"/>
    <col min="7" max="7" width="20.5703125" style="96" bestFit="1" customWidth="1"/>
    <col min="8" max="16384" width="9.140625" style="24"/>
  </cols>
  <sheetData>
    <row r="1" spans="1:16" ht="20.25" x14ac:dyDescent="0.3">
      <c r="A1" s="293" t="s">
        <v>303</v>
      </c>
      <c r="B1" s="293"/>
      <c r="C1" s="293"/>
      <c r="D1" s="293"/>
      <c r="E1" s="293"/>
      <c r="F1" s="293"/>
      <c r="G1" s="293"/>
    </row>
    <row r="3" spans="1:16" s="98" customFormat="1" ht="33" x14ac:dyDescent="0.3">
      <c r="A3" s="25" t="s">
        <v>4</v>
      </c>
      <c r="B3" s="25" t="s">
        <v>1</v>
      </c>
      <c r="C3" s="25" t="s">
        <v>0</v>
      </c>
      <c r="D3" s="206" t="s">
        <v>2</v>
      </c>
      <c r="E3" s="25" t="s">
        <v>3</v>
      </c>
      <c r="F3" s="26" t="s">
        <v>5</v>
      </c>
      <c r="G3" s="26" t="s">
        <v>6</v>
      </c>
    </row>
    <row r="4" spans="1:16" s="181" customFormat="1" x14ac:dyDescent="0.3">
      <c r="A4" s="27" t="s">
        <v>189</v>
      </c>
      <c r="B4" s="28" t="s">
        <v>314</v>
      </c>
      <c r="C4" s="25"/>
      <c r="D4" s="25"/>
      <c r="E4" s="179"/>
      <c r="F4" s="217"/>
      <c r="G4" s="180">
        <f>G5+G6+G7+G8+G9+G10+G11+G12+G13+G14</f>
        <v>9568000000</v>
      </c>
    </row>
    <row r="5" spans="1:16" ht="31.5" x14ac:dyDescent="0.3">
      <c r="A5" s="176">
        <v>1</v>
      </c>
      <c r="B5" s="103" t="s">
        <v>304</v>
      </c>
      <c r="C5" s="34"/>
      <c r="D5" s="34" t="s">
        <v>37</v>
      </c>
      <c r="E5" s="34">
        <v>1</v>
      </c>
      <c r="F5" s="185">
        <v>1250000000</v>
      </c>
      <c r="G5" s="183">
        <f>F5*E5</f>
        <v>1250000000</v>
      </c>
    </row>
    <row r="6" spans="1:16" x14ac:dyDescent="0.3">
      <c r="A6" s="177">
        <v>2</v>
      </c>
      <c r="B6" s="121" t="s">
        <v>305</v>
      </c>
      <c r="C6" s="102"/>
      <c r="D6" s="102" t="s">
        <v>65</v>
      </c>
      <c r="E6" s="102">
        <v>1</v>
      </c>
      <c r="F6" s="186">
        <v>215000000</v>
      </c>
      <c r="G6" s="184">
        <f>F6*E6</f>
        <v>215000000</v>
      </c>
    </row>
    <row r="7" spans="1:16" s="60" customFormat="1" x14ac:dyDescent="0.3">
      <c r="A7" s="177">
        <v>3</v>
      </c>
      <c r="B7" s="121" t="s">
        <v>306</v>
      </c>
      <c r="C7" s="102"/>
      <c r="D7" s="102" t="s">
        <v>65</v>
      </c>
      <c r="E7" s="102">
        <v>1</v>
      </c>
      <c r="F7" s="187">
        <v>950000000</v>
      </c>
      <c r="G7" s="20">
        <f>F7*E7</f>
        <v>950000000</v>
      </c>
      <c r="H7" s="24"/>
      <c r="I7" s="24"/>
      <c r="J7" s="24"/>
      <c r="K7" s="24"/>
      <c r="L7" s="24"/>
      <c r="M7" s="24"/>
      <c r="N7" s="24"/>
      <c r="O7" s="24"/>
      <c r="P7" s="24"/>
    </row>
    <row r="8" spans="1:16" x14ac:dyDescent="0.3">
      <c r="A8" s="102">
        <v>4</v>
      </c>
      <c r="B8" s="116" t="s">
        <v>307</v>
      </c>
      <c r="C8" s="102"/>
      <c r="D8" s="102" t="s">
        <v>65</v>
      </c>
      <c r="E8" s="102">
        <v>1</v>
      </c>
      <c r="F8" s="187">
        <v>225000000</v>
      </c>
      <c r="G8" s="20">
        <f>F8*E8</f>
        <v>225000000</v>
      </c>
    </row>
    <row r="9" spans="1:16" ht="31.5" x14ac:dyDescent="0.3">
      <c r="A9" s="178">
        <v>5</v>
      </c>
      <c r="B9" s="99" t="s">
        <v>308</v>
      </c>
      <c r="C9" s="100"/>
      <c r="D9" s="105" t="s">
        <v>65</v>
      </c>
      <c r="E9" s="105">
        <v>1</v>
      </c>
      <c r="F9" s="187">
        <v>1400000000</v>
      </c>
      <c r="G9" s="207">
        <f>+E9*F9</f>
        <v>1400000000</v>
      </c>
    </row>
    <row r="10" spans="1:16" x14ac:dyDescent="0.3">
      <c r="A10" s="178">
        <f>+A9+1</f>
        <v>6</v>
      </c>
      <c r="B10" s="99" t="s">
        <v>309</v>
      </c>
      <c r="C10" s="100"/>
      <c r="D10" s="105" t="s">
        <v>65</v>
      </c>
      <c r="E10" s="105">
        <v>1</v>
      </c>
      <c r="F10" s="187">
        <v>158000000</v>
      </c>
      <c r="G10" s="101">
        <f t="shared" ref="G10:G14" si="0">+E10*F10</f>
        <v>158000000</v>
      </c>
    </row>
    <row r="11" spans="1:16" x14ac:dyDescent="0.3">
      <c r="A11" s="178">
        <f t="shared" ref="A11:A14" si="1">+A10+1</f>
        <v>7</v>
      </c>
      <c r="B11" s="99" t="s">
        <v>310</v>
      </c>
      <c r="C11" s="100"/>
      <c r="D11" s="105" t="s">
        <v>65</v>
      </c>
      <c r="E11" s="105">
        <v>1</v>
      </c>
      <c r="F11" s="187">
        <v>870000000</v>
      </c>
      <c r="G11" s="101">
        <f t="shared" si="0"/>
        <v>870000000</v>
      </c>
    </row>
    <row r="12" spans="1:16" x14ac:dyDescent="0.3">
      <c r="A12" s="178">
        <f t="shared" si="1"/>
        <v>8</v>
      </c>
      <c r="B12" s="99" t="s">
        <v>311</v>
      </c>
      <c r="C12" s="100"/>
      <c r="D12" s="105" t="s">
        <v>65</v>
      </c>
      <c r="E12" s="105">
        <v>4</v>
      </c>
      <c r="F12" s="187">
        <v>350000000</v>
      </c>
      <c r="G12" s="101">
        <f t="shared" si="0"/>
        <v>1400000000</v>
      </c>
    </row>
    <row r="13" spans="1:16" x14ac:dyDescent="0.3">
      <c r="A13" s="178">
        <f t="shared" si="1"/>
        <v>9</v>
      </c>
      <c r="B13" s="99" t="s">
        <v>312</v>
      </c>
      <c r="C13" s="100"/>
      <c r="D13" s="105" t="s">
        <v>65</v>
      </c>
      <c r="E13" s="105">
        <v>1</v>
      </c>
      <c r="F13" s="187">
        <v>1800000000</v>
      </c>
      <c r="G13" s="101">
        <f t="shared" si="0"/>
        <v>1800000000</v>
      </c>
    </row>
    <row r="14" spans="1:16" x14ac:dyDescent="0.3">
      <c r="A14" s="178">
        <f t="shared" si="1"/>
        <v>10</v>
      </c>
      <c r="B14" s="99" t="s">
        <v>313</v>
      </c>
      <c r="C14" s="100"/>
      <c r="D14" s="105" t="s">
        <v>65</v>
      </c>
      <c r="E14" s="105">
        <v>1</v>
      </c>
      <c r="F14" s="187">
        <v>1300000000</v>
      </c>
      <c r="G14" s="101">
        <f t="shared" si="0"/>
        <v>1300000000</v>
      </c>
    </row>
    <row r="15" spans="1:16" x14ac:dyDescent="0.3">
      <c r="A15" s="73" t="s">
        <v>300</v>
      </c>
      <c r="B15" s="73" t="s">
        <v>318</v>
      </c>
      <c r="C15" s="73"/>
      <c r="D15" s="76"/>
      <c r="E15" s="76"/>
      <c r="F15" s="195"/>
      <c r="G15" s="16">
        <f>+G16</f>
        <v>30000000000</v>
      </c>
    </row>
    <row r="16" spans="1:16" x14ac:dyDescent="0.3">
      <c r="A16" s="102">
        <v>1</v>
      </c>
      <c r="B16" s="116" t="s">
        <v>319</v>
      </c>
      <c r="C16" s="102" t="s">
        <v>320</v>
      </c>
      <c r="D16" s="102" t="s">
        <v>321</v>
      </c>
      <c r="E16" s="102">
        <v>1</v>
      </c>
      <c r="F16" s="187">
        <v>30000000000</v>
      </c>
      <c r="G16" s="20">
        <f>F16*E16</f>
        <v>30000000000</v>
      </c>
    </row>
    <row r="17" spans="1:7" x14ac:dyDescent="0.3">
      <c r="A17" s="9"/>
      <c r="B17" s="68"/>
      <c r="C17" s="8"/>
      <c r="D17" s="9"/>
      <c r="E17" s="9"/>
      <c r="F17" s="218"/>
      <c r="G17" s="19"/>
    </row>
    <row r="18" spans="1:7" s="32" customFormat="1" x14ac:dyDescent="0.3">
      <c r="A18" s="51" t="s">
        <v>132</v>
      </c>
      <c r="B18" s="73" t="s">
        <v>322</v>
      </c>
      <c r="C18" s="74"/>
      <c r="D18" s="182"/>
      <c r="E18" s="33"/>
      <c r="F18" s="219"/>
      <c r="G18" s="75">
        <f>+G19</f>
        <v>10946430000</v>
      </c>
    </row>
    <row r="19" spans="1:7" s="109" customFormat="1" ht="15.75" x14ac:dyDescent="0.25">
      <c r="A19" s="106">
        <v>1</v>
      </c>
      <c r="B19" s="107" t="s">
        <v>400</v>
      </c>
      <c r="C19" s="108"/>
      <c r="D19" s="111" t="s">
        <v>364</v>
      </c>
      <c r="E19" s="111">
        <v>1</v>
      </c>
      <c r="F19" s="220"/>
      <c r="G19" s="118">
        <f>+SUM(G21:G65)</f>
        <v>10946430000</v>
      </c>
    </row>
    <row r="20" spans="1:7" s="109" customFormat="1" ht="15.75" x14ac:dyDescent="0.25">
      <c r="A20" s="110"/>
      <c r="B20" s="50" t="s">
        <v>401</v>
      </c>
      <c r="C20" s="111"/>
      <c r="D20" s="213"/>
      <c r="E20" s="168"/>
      <c r="F20" s="221"/>
      <c r="G20" s="168"/>
    </row>
    <row r="21" spans="1:7" s="109" customFormat="1" ht="15.75" x14ac:dyDescent="0.25">
      <c r="A21" s="102"/>
      <c r="B21" s="124" t="s">
        <v>323</v>
      </c>
      <c r="C21" s="113" t="s">
        <v>324</v>
      </c>
      <c r="D21" s="113" t="s">
        <v>65</v>
      </c>
      <c r="E21" s="113">
        <v>2</v>
      </c>
      <c r="F21" s="222">
        <v>167340000</v>
      </c>
      <c r="G21" s="114">
        <f>F21*E21</f>
        <v>334680000</v>
      </c>
    </row>
    <row r="22" spans="1:7" s="109" customFormat="1" ht="15.75" x14ac:dyDescent="0.25">
      <c r="A22" s="102"/>
      <c r="B22" s="116" t="s">
        <v>325</v>
      </c>
      <c r="C22" s="113" t="s">
        <v>324</v>
      </c>
      <c r="D22" s="113" t="s">
        <v>185</v>
      </c>
      <c r="E22" s="113">
        <v>4</v>
      </c>
      <c r="F22" s="222">
        <v>60510000</v>
      </c>
      <c r="G22" s="114">
        <f t="shared" ref="G22:G65" si="2">F22*E22</f>
        <v>242040000</v>
      </c>
    </row>
    <row r="23" spans="1:7" s="109" customFormat="1" ht="15.75" x14ac:dyDescent="0.25">
      <c r="A23" s="102"/>
      <c r="B23" s="116" t="s">
        <v>326</v>
      </c>
      <c r="C23" s="113" t="s">
        <v>324</v>
      </c>
      <c r="D23" s="113" t="s">
        <v>185</v>
      </c>
      <c r="E23" s="113">
        <v>4</v>
      </c>
      <c r="F23" s="222">
        <v>3910000</v>
      </c>
      <c r="G23" s="114">
        <f t="shared" si="2"/>
        <v>15640000</v>
      </c>
    </row>
    <row r="24" spans="1:7" s="109" customFormat="1" ht="15.75" x14ac:dyDescent="0.25">
      <c r="A24" s="102"/>
      <c r="B24" s="116" t="s">
        <v>327</v>
      </c>
      <c r="C24" s="113" t="s">
        <v>324</v>
      </c>
      <c r="D24" s="113" t="s">
        <v>185</v>
      </c>
      <c r="E24" s="113">
        <v>4</v>
      </c>
      <c r="F24" s="222">
        <v>23100000</v>
      </c>
      <c r="G24" s="114">
        <f t="shared" si="2"/>
        <v>92400000</v>
      </c>
    </row>
    <row r="25" spans="1:7" s="109" customFormat="1" ht="15.75" x14ac:dyDescent="0.25">
      <c r="A25" s="102"/>
      <c r="B25" s="116" t="s">
        <v>328</v>
      </c>
      <c r="C25" s="113" t="s">
        <v>324</v>
      </c>
      <c r="D25" s="113" t="s">
        <v>185</v>
      </c>
      <c r="E25" s="113">
        <v>4</v>
      </c>
      <c r="F25" s="222">
        <v>720000</v>
      </c>
      <c r="G25" s="114">
        <f t="shared" si="2"/>
        <v>2880000</v>
      </c>
    </row>
    <row r="26" spans="1:7" s="109" customFormat="1" ht="15.75" x14ac:dyDescent="0.25">
      <c r="A26" s="102"/>
      <c r="B26" s="116" t="s">
        <v>329</v>
      </c>
      <c r="C26" s="113" t="s">
        <v>324</v>
      </c>
      <c r="D26" s="113" t="s">
        <v>185</v>
      </c>
      <c r="E26" s="113">
        <v>4</v>
      </c>
      <c r="F26" s="222">
        <v>25870000</v>
      </c>
      <c r="G26" s="114">
        <f t="shared" si="2"/>
        <v>103480000</v>
      </c>
    </row>
    <row r="27" spans="1:7" s="109" customFormat="1" ht="15.75" x14ac:dyDescent="0.25">
      <c r="A27" s="102"/>
      <c r="B27" s="116" t="s">
        <v>330</v>
      </c>
      <c r="C27" s="113" t="s">
        <v>324</v>
      </c>
      <c r="D27" s="113" t="s">
        <v>185</v>
      </c>
      <c r="E27" s="113">
        <v>2</v>
      </c>
      <c r="F27" s="223">
        <v>63300000</v>
      </c>
      <c r="G27" s="114">
        <f t="shared" si="2"/>
        <v>126600000</v>
      </c>
    </row>
    <row r="28" spans="1:7" s="109" customFormat="1" ht="15.75" x14ac:dyDescent="0.25">
      <c r="A28" s="102"/>
      <c r="B28" s="116" t="s">
        <v>331</v>
      </c>
      <c r="C28" s="113" t="s">
        <v>324</v>
      </c>
      <c r="D28" s="113" t="s">
        <v>185</v>
      </c>
      <c r="E28" s="113">
        <v>4</v>
      </c>
      <c r="F28" s="222">
        <v>147490000</v>
      </c>
      <c r="G28" s="114">
        <f t="shared" si="2"/>
        <v>589960000</v>
      </c>
    </row>
    <row r="29" spans="1:7" s="109" customFormat="1" ht="15.75" x14ac:dyDescent="0.25">
      <c r="A29" s="102"/>
      <c r="B29" s="116" t="s">
        <v>332</v>
      </c>
      <c r="C29" s="113" t="s">
        <v>324</v>
      </c>
      <c r="D29" s="113" t="s">
        <v>185</v>
      </c>
      <c r="E29" s="113">
        <v>4</v>
      </c>
      <c r="F29" s="222">
        <v>144610000</v>
      </c>
      <c r="G29" s="114">
        <f t="shared" si="2"/>
        <v>578440000</v>
      </c>
    </row>
    <row r="30" spans="1:7" s="109" customFormat="1" ht="15.75" x14ac:dyDescent="0.25">
      <c r="A30" s="102"/>
      <c r="B30" s="116" t="s">
        <v>333</v>
      </c>
      <c r="C30" s="113" t="s">
        <v>324</v>
      </c>
      <c r="D30" s="113" t="s">
        <v>185</v>
      </c>
      <c r="E30" s="113">
        <v>4</v>
      </c>
      <c r="F30" s="222">
        <v>120790000</v>
      </c>
      <c r="G30" s="114">
        <f t="shared" si="2"/>
        <v>483160000</v>
      </c>
    </row>
    <row r="31" spans="1:7" s="109" customFormat="1" ht="15.75" x14ac:dyDescent="0.25">
      <c r="A31" s="102"/>
      <c r="B31" s="116" t="s">
        <v>334</v>
      </c>
      <c r="C31" s="113"/>
      <c r="D31" s="111" t="s">
        <v>185</v>
      </c>
      <c r="E31" s="111">
        <v>4</v>
      </c>
      <c r="F31" s="189">
        <v>13590000</v>
      </c>
      <c r="G31" s="114">
        <f t="shared" si="2"/>
        <v>54360000</v>
      </c>
    </row>
    <row r="32" spans="1:7" s="109" customFormat="1" ht="15.75" x14ac:dyDescent="0.25">
      <c r="A32" s="102"/>
      <c r="B32" s="116" t="s">
        <v>335</v>
      </c>
      <c r="C32" s="113" t="s">
        <v>324</v>
      </c>
      <c r="D32" s="111" t="s">
        <v>185</v>
      </c>
      <c r="E32" s="111">
        <v>1</v>
      </c>
      <c r="F32" s="220">
        <v>24120000</v>
      </c>
      <c r="G32" s="114">
        <f t="shared" si="2"/>
        <v>24120000</v>
      </c>
    </row>
    <row r="33" spans="1:7" s="109" customFormat="1" ht="15.75" x14ac:dyDescent="0.25">
      <c r="A33" s="102"/>
      <c r="B33" s="115" t="s">
        <v>336</v>
      </c>
      <c r="C33" s="113" t="s">
        <v>324</v>
      </c>
      <c r="D33" s="111" t="s">
        <v>185</v>
      </c>
      <c r="E33" s="111">
        <v>1</v>
      </c>
      <c r="F33" s="189">
        <v>19610000</v>
      </c>
      <c r="G33" s="114">
        <f t="shared" si="2"/>
        <v>19610000</v>
      </c>
    </row>
    <row r="34" spans="1:7" s="109" customFormat="1" ht="31.5" x14ac:dyDescent="0.25">
      <c r="A34" s="102"/>
      <c r="B34" s="115" t="s">
        <v>337</v>
      </c>
      <c r="C34" s="113" t="s">
        <v>324</v>
      </c>
      <c r="D34" s="111" t="s">
        <v>338</v>
      </c>
      <c r="E34" s="111">
        <v>4</v>
      </c>
      <c r="F34" s="220">
        <v>15180000</v>
      </c>
      <c r="G34" s="114">
        <f t="shared" si="2"/>
        <v>60720000</v>
      </c>
    </row>
    <row r="35" spans="1:7" s="109" customFormat="1" ht="31.5" x14ac:dyDescent="0.25">
      <c r="A35" s="102"/>
      <c r="B35" s="115" t="s">
        <v>339</v>
      </c>
      <c r="C35" s="113" t="s">
        <v>324</v>
      </c>
      <c r="D35" s="111" t="s">
        <v>338</v>
      </c>
      <c r="E35" s="113">
        <v>4</v>
      </c>
      <c r="F35" s="189">
        <v>44680000</v>
      </c>
      <c r="G35" s="114">
        <f t="shared" si="2"/>
        <v>178720000</v>
      </c>
    </row>
    <row r="36" spans="1:7" s="109" customFormat="1" ht="15.75" x14ac:dyDescent="0.25">
      <c r="A36" s="102"/>
      <c r="B36" s="116" t="s">
        <v>340</v>
      </c>
      <c r="C36" s="113" t="s">
        <v>341</v>
      </c>
      <c r="D36" s="113" t="s">
        <v>342</v>
      </c>
      <c r="E36" s="113">
        <v>5</v>
      </c>
      <c r="F36" s="189">
        <v>15000000</v>
      </c>
      <c r="G36" s="114">
        <f t="shared" si="2"/>
        <v>75000000</v>
      </c>
    </row>
    <row r="37" spans="1:7" s="109" customFormat="1" ht="15.75" x14ac:dyDescent="0.25">
      <c r="A37" s="102"/>
      <c r="B37" s="116" t="s">
        <v>343</v>
      </c>
      <c r="C37" s="113" t="s">
        <v>344</v>
      </c>
      <c r="D37" s="113" t="s">
        <v>342</v>
      </c>
      <c r="E37" s="111">
        <v>2</v>
      </c>
      <c r="F37" s="189">
        <v>20000000</v>
      </c>
      <c r="G37" s="114">
        <f t="shared" si="2"/>
        <v>40000000</v>
      </c>
    </row>
    <row r="38" spans="1:7" s="119" customFormat="1" ht="15.75" x14ac:dyDescent="0.2">
      <c r="A38" s="110"/>
      <c r="B38" s="66" t="s">
        <v>402</v>
      </c>
      <c r="C38" s="117"/>
      <c r="D38" s="117"/>
      <c r="E38" s="117"/>
      <c r="F38" s="224"/>
      <c r="G38" s="114">
        <f t="shared" si="2"/>
        <v>0</v>
      </c>
    </row>
    <row r="39" spans="1:7" s="109" customFormat="1" ht="15.75" x14ac:dyDescent="0.25">
      <c r="A39" s="102"/>
      <c r="B39" s="120" t="s">
        <v>323</v>
      </c>
      <c r="C39" s="113" t="s">
        <v>324</v>
      </c>
      <c r="D39" s="113" t="s">
        <v>65</v>
      </c>
      <c r="E39" s="113">
        <v>2</v>
      </c>
      <c r="F39" s="222">
        <v>167340000</v>
      </c>
      <c r="G39" s="114">
        <f t="shared" si="2"/>
        <v>334680000</v>
      </c>
    </row>
    <row r="40" spans="1:7" s="109" customFormat="1" ht="15.75" x14ac:dyDescent="0.25">
      <c r="A40" s="102"/>
      <c r="B40" s="121" t="s">
        <v>345</v>
      </c>
      <c r="C40" s="113" t="s">
        <v>324</v>
      </c>
      <c r="D40" s="113" t="s">
        <v>185</v>
      </c>
      <c r="E40" s="113">
        <v>4</v>
      </c>
      <c r="F40" s="222">
        <v>55700000</v>
      </c>
      <c r="G40" s="114">
        <f t="shared" si="2"/>
        <v>222800000</v>
      </c>
    </row>
    <row r="41" spans="1:7" s="109" customFormat="1" ht="15.75" x14ac:dyDescent="0.25">
      <c r="A41" s="102"/>
      <c r="B41" s="121" t="s">
        <v>346</v>
      </c>
      <c r="C41" s="113" t="s">
        <v>324</v>
      </c>
      <c r="D41" s="113" t="s">
        <v>185</v>
      </c>
      <c r="E41" s="113">
        <v>4</v>
      </c>
      <c r="F41" s="222">
        <v>10890000</v>
      </c>
      <c r="G41" s="114">
        <f t="shared" si="2"/>
        <v>43560000</v>
      </c>
    </row>
    <row r="42" spans="1:7" s="109" customFormat="1" ht="15.75" x14ac:dyDescent="0.25">
      <c r="A42" s="102"/>
      <c r="B42" s="121" t="s">
        <v>347</v>
      </c>
      <c r="C42" s="113" t="s">
        <v>324</v>
      </c>
      <c r="D42" s="113" t="s">
        <v>185</v>
      </c>
      <c r="E42" s="113">
        <v>2</v>
      </c>
      <c r="F42" s="222">
        <v>5470000</v>
      </c>
      <c r="G42" s="114">
        <f t="shared" si="2"/>
        <v>10940000</v>
      </c>
    </row>
    <row r="43" spans="1:7" s="109" customFormat="1" ht="15.75" x14ac:dyDescent="0.25">
      <c r="A43" s="102"/>
      <c r="B43" s="116" t="s">
        <v>326</v>
      </c>
      <c r="C43" s="113" t="s">
        <v>324</v>
      </c>
      <c r="D43" s="113" t="s">
        <v>185</v>
      </c>
      <c r="E43" s="113">
        <v>2</v>
      </c>
      <c r="F43" s="222">
        <v>3910000</v>
      </c>
      <c r="G43" s="114">
        <f t="shared" si="2"/>
        <v>7820000</v>
      </c>
    </row>
    <row r="44" spans="1:7" s="109" customFormat="1" ht="15.75" x14ac:dyDescent="0.25">
      <c r="A44" s="102"/>
      <c r="B44" s="121" t="s">
        <v>348</v>
      </c>
      <c r="C44" s="113" t="s">
        <v>324</v>
      </c>
      <c r="D44" s="113" t="s">
        <v>185</v>
      </c>
      <c r="E44" s="113">
        <v>4</v>
      </c>
      <c r="F44" s="222">
        <v>41990000</v>
      </c>
      <c r="G44" s="114">
        <f t="shared" si="2"/>
        <v>167960000</v>
      </c>
    </row>
    <row r="45" spans="1:7" s="109" customFormat="1" ht="15.75" x14ac:dyDescent="0.25">
      <c r="A45" s="102"/>
      <c r="B45" s="121" t="s">
        <v>349</v>
      </c>
      <c r="C45" s="113" t="s">
        <v>324</v>
      </c>
      <c r="D45" s="113" t="s">
        <v>65</v>
      </c>
      <c r="E45" s="113">
        <v>2</v>
      </c>
      <c r="F45" s="223">
        <v>5350000</v>
      </c>
      <c r="G45" s="114">
        <f t="shared" si="2"/>
        <v>10700000</v>
      </c>
    </row>
    <row r="46" spans="1:7" s="109" customFormat="1" ht="15.75" x14ac:dyDescent="0.25">
      <c r="A46" s="102"/>
      <c r="B46" s="121" t="s">
        <v>350</v>
      </c>
      <c r="C46" s="113" t="s">
        <v>324</v>
      </c>
      <c r="D46" s="113" t="s">
        <v>185</v>
      </c>
      <c r="E46" s="113">
        <v>4</v>
      </c>
      <c r="F46" s="222">
        <v>23460000</v>
      </c>
      <c r="G46" s="114">
        <f t="shared" si="2"/>
        <v>93840000</v>
      </c>
    </row>
    <row r="47" spans="1:7" s="109" customFormat="1" ht="15.75" x14ac:dyDescent="0.25">
      <c r="A47" s="102"/>
      <c r="B47" s="116" t="s">
        <v>328</v>
      </c>
      <c r="C47" s="113" t="s">
        <v>324</v>
      </c>
      <c r="D47" s="113" t="s">
        <v>185</v>
      </c>
      <c r="E47" s="113">
        <v>4</v>
      </c>
      <c r="F47" s="223">
        <v>720000</v>
      </c>
      <c r="G47" s="114">
        <f t="shared" si="2"/>
        <v>2880000</v>
      </c>
    </row>
    <row r="48" spans="1:7" s="109" customFormat="1" ht="15.75" x14ac:dyDescent="0.25">
      <c r="A48" s="102"/>
      <c r="B48" s="116" t="s">
        <v>329</v>
      </c>
      <c r="C48" s="113" t="s">
        <v>324</v>
      </c>
      <c r="D48" s="113" t="s">
        <v>185</v>
      </c>
      <c r="E48" s="113">
        <v>4</v>
      </c>
      <c r="F48" s="222">
        <v>25870000</v>
      </c>
      <c r="G48" s="114">
        <f t="shared" si="2"/>
        <v>103480000</v>
      </c>
    </row>
    <row r="49" spans="1:7" s="109" customFormat="1" ht="15.75" x14ac:dyDescent="0.25">
      <c r="A49" s="102"/>
      <c r="B49" s="125" t="s">
        <v>351</v>
      </c>
      <c r="C49" s="113" t="s">
        <v>324</v>
      </c>
      <c r="D49" s="113" t="s">
        <v>185</v>
      </c>
      <c r="E49" s="113">
        <v>2</v>
      </c>
      <c r="F49" s="222">
        <v>253240000</v>
      </c>
      <c r="G49" s="114">
        <f t="shared" si="2"/>
        <v>506480000</v>
      </c>
    </row>
    <row r="50" spans="1:7" s="109" customFormat="1" ht="15.75" x14ac:dyDescent="0.25">
      <c r="A50" s="102"/>
      <c r="B50" s="121" t="s">
        <v>352</v>
      </c>
      <c r="C50" s="113" t="s">
        <v>324</v>
      </c>
      <c r="D50" s="113" t="s">
        <v>185</v>
      </c>
      <c r="E50" s="113">
        <v>4</v>
      </c>
      <c r="F50" s="222">
        <v>364520000</v>
      </c>
      <c r="G50" s="114">
        <f t="shared" si="2"/>
        <v>1458080000</v>
      </c>
    </row>
    <row r="51" spans="1:7" s="109" customFormat="1" ht="15.75" x14ac:dyDescent="0.25">
      <c r="A51" s="102"/>
      <c r="B51" s="121" t="s">
        <v>353</v>
      </c>
      <c r="C51" s="113" t="s">
        <v>324</v>
      </c>
      <c r="D51" s="113" t="s">
        <v>185</v>
      </c>
      <c r="E51" s="113">
        <v>4</v>
      </c>
      <c r="F51" s="222">
        <v>242650000</v>
      </c>
      <c r="G51" s="114">
        <f t="shared" si="2"/>
        <v>970600000</v>
      </c>
    </row>
    <row r="52" spans="1:7" s="109" customFormat="1" ht="15.75" x14ac:dyDescent="0.25">
      <c r="A52" s="102"/>
      <c r="B52" s="115" t="s">
        <v>354</v>
      </c>
      <c r="C52" s="113" t="s">
        <v>324</v>
      </c>
      <c r="D52" s="111" t="s">
        <v>185</v>
      </c>
      <c r="E52" s="111">
        <v>4</v>
      </c>
      <c r="F52" s="189">
        <v>5170000</v>
      </c>
      <c r="G52" s="114">
        <f t="shared" si="2"/>
        <v>20680000</v>
      </c>
    </row>
    <row r="53" spans="1:7" s="109" customFormat="1" ht="15.75" x14ac:dyDescent="0.25">
      <c r="A53" s="102"/>
      <c r="B53" s="115" t="s">
        <v>355</v>
      </c>
      <c r="C53" s="113" t="s">
        <v>324</v>
      </c>
      <c r="D53" s="111" t="s">
        <v>65</v>
      </c>
      <c r="E53" s="111">
        <v>4</v>
      </c>
      <c r="F53" s="189">
        <v>5770000</v>
      </c>
      <c r="G53" s="114">
        <f t="shared" si="2"/>
        <v>23080000</v>
      </c>
    </row>
    <row r="54" spans="1:7" s="109" customFormat="1" ht="15.75" x14ac:dyDescent="0.25">
      <c r="A54" s="102"/>
      <c r="B54" s="115" t="s">
        <v>356</v>
      </c>
      <c r="C54" s="113" t="s">
        <v>324</v>
      </c>
      <c r="D54" s="111" t="s">
        <v>65</v>
      </c>
      <c r="E54" s="111">
        <v>24</v>
      </c>
      <c r="F54" s="189">
        <v>6980000</v>
      </c>
      <c r="G54" s="114">
        <f t="shared" si="2"/>
        <v>167520000</v>
      </c>
    </row>
    <row r="55" spans="1:7" s="109" customFormat="1" ht="15.75" x14ac:dyDescent="0.25">
      <c r="A55" s="102"/>
      <c r="B55" s="115" t="s">
        <v>357</v>
      </c>
      <c r="C55" s="113" t="s">
        <v>324</v>
      </c>
      <c r="D55" s="111" t="s">
        <v>65</v>
      </c>
      <c r="E55" s="111">
        <v>16</v>
      </c>
      <c r="F55" s="225">
        <v>7100000</v>
      </c>
      <c r="G55" s="114">
        <f t="shared" si="2"/>
        <v>113600000</v>
      </c>
    </row>
    <row r="56" spans="1:7" s="109" customFormat="1" ht="15.75" x14ac:dyDescent="0.25">
      <c r="A56" s="102"/>
      <c r="B56" s="115" t="s">
        <v>358</v>
      </c>
      <c r="C56" s="113" t="s">
        <v>324</v>
      </c>
      <c r="D56" s="111" t="s">
        <v>65</v>
      </c>
      <c r="E56" s="111">
        <v>8</v>
      </c>
      <c r="F56" s="189">
        <v>7220000</v>
      </c>
      <c r="G56" s="114">
        <f t="shared" si="2"/>
        <v>57760000</v>
      </c>
    </row>
    <row r="57" spans="1:7" s="109" customFormat="1" ht="15.75" x14ac:dyDescent="0.25">
      <c r="A57" s="102"/>
      <c r="B57" s="115" t="s">
        <v>359</v>
      </c>
      <c r="C57" s="113" t="s">
        <v>324</v>
      </c>
      <c r="D57" s="111" t="s">
        <v>65</v>
      </c>
      <c r="E57" s="111">
        <v>4</v>
      </c>
      <c r="F57" s="189">
        <v>3970000</v>
      </c>
      <c r="G57" s="114">
        <f t="shared" si="2"/>
        <v>15880000</v>
      </c>
    </row>
    <row r="58" spans="1:7" s="109" customFormat="1" ht="15.75" x14ac:dyDescent="0.25">
      <c r="A58" s="102"/>
      <c r="B58" s="116" t="s">
        <v>335</v>
      </c>
      <c r="C58" s="113" t="s">
        <v>324</v>
      </c>
      <c r="D58" s="111" t="s">
        <v>65</v>
      </c>
      <c r="E58" s="111">
        <v>1</v>
      </c>
      <c r="F58" s="189">
        <v>24120000</v>
      </c>
      <c r="G58" s="114">
        <f t="shared" si="2"/>
        <v>24120000</v>
      </c>
    </row>
    <row r="59" spans="1:7" s="109" customFormat="1" ht="15.75" x14ac:dyDescent="0.25">
      <c r="A59" s="102"/>
      <c r="B59" s="115" t="s">
        <v>336</v>
      </c>
      <c r="C59" s="113" t="s">
        <v>324</v>
      </c>
      <c r="D59" s="111" t="s">
        <v>65</v>
      </c>
      <c r="E59" s="111">
        <v>1</v>
      </c>
      <c r="F59" s="189">
        <v>19610000</v>
      </c>
      <c r="G59" s="114">
        <f t="shared" si="2"/>
        <v>19610000</v>
      </c>
    </row>
    <row r="60" spans="1:7" s="109" customFormat="1" ht="31.5" x14ac:dyDescent="0.25">
      <c r="A60" s="102"/>
      <c r="B60" s="115" t="s">
        <v>360</v>
      </c>
      <c r="C60" s="113" t="s">
        <v>324</v>
      </c>
      <c r="D60" s="111" t="s">
        <v>338</v>
      </c>
      <c r="E60" s="111">
        <v>4</v>
      </c>
      <c r="F60" s="189">
        <v>44680000</v>
      </c>
      <c r="G60" s="114">
        <f t="shared" si="2"/>
        <v>178720000</v>
      </c>
    </row>
    <row r="61" spans="1:7" s="109" customFormat="1" ht="15.75" x14ac:dyDescent="0.25">
      <c r="A61" s="102"/>
      <c r="B61" s="115" t="s">
        <v>361</v>
      </c>
      <c r="C61" s="113" t="s">
        <v>324</v>
      </c>
      <c r="D61" s="111" t="s">
        <v>65</v>
      </c>
      <c r="E61" s="111">
        <v>4</v>
      </c>
      <c r="F61" s="189">
        <v>6930000</v>
      </c>
      <c r="G61" s="114">
        <f t="shared" si="2"/>
        <v>27720000</v>
      </c>
    </row>
    <row r="62" spans="1:7" s="109" customFormat="1" ht="15.75" x14ac:dyDescent="0.25">
      <c r="A62" s="102"/>
      <c r="B62" s="116" t="s">
        <v>340</v>
      </c>
      <c r="C62" s="113" t="s">
        <v>341</v>
      </c>
      <c r="D62" s="113" t="s">
        <v>342</v>
      </c>
      <c r="E62" s="113">
        <v>5</v>
      </c>
      <c r="F62" s="189">
        <v>15000000</v>
      </c>
      <c r="G62" s="114">
        <f t="shared" si="2"/>
        <v>75000000</v>
      </c>
    </row>
    <row r="63" spans="1:7" s="109" customFormat="1" ht="15.75" x14ac:dyDescent="0.25">
      <c r="A63" s="51"/>
      <c r="B63" s="66" t="s">
        <v>403</v>
      </c>
      <c r="C63" s="113"/>
      <c r="D63" s="111"/>
      <c r="E63" s="111"/>
      <c r="F63" s="189"/>
      <c r="G63" s="114">
        <f t="shared" si="2"/>
        <v>0</v>
      </c>
    </row>
    <row r="64" spans="1:7" s="109" customFormat="1" ht="252" x14ac:dyDescent="0.25">
      <c r="A64" s="102"/>
      <c r="B64" s="115" t="s">
        <v>365</v>
      </c>
      <c r="C64" s="113" t="s">
        <v>324</v>
      </c>
      <c r="D64" s="111" t="s">
        <v>362</v>
      </c>
      <c r="E64" s="123">
        <v>1</v>
      </c>
      <c r="F64" s="226">
        <v>3207110000</v>
      </c>
      <c r="G64" s="114">
        <f t="shared" si="2"/>
        <v>3207110000</v>
      </c>
    </row>
    <row r="65" spans="1:7" s="109" customFormat="1" ht="15.75" x14ac:dyDescent="0.25">
      <c r="A65" s="102"/>
      <c r="B65" s="115" t="s">
        <v>363</v>
      </c>
      <c r="C65" s="113" t="s">
        <v>341</v>
      </c>
      <c r="D65" s="111"/>
      <c r="E65" s="111">
        <v>4</v>
      </c>
      <c r="F65" s="189">
        <v>15000000</v>
      </c>
      <c r="G65" s="114">
        <f t="shared" si="2"/>
        <v>60000000</v>
      </c>
    </row>
    <row r="66" spans="1:7" s="119" customFormat="1" ht="15.75" x14ac:dyDescent="0.2">
      <c r="A66" s="51" t="s">
        <v>151</v>
      </c>
      <c r="B66" s="127" t="s">
        <v>415</v>
      </c>
      <c r="C66" s="131"/>
      <c r="D66" s="117"/>
      <c r="E66" s="117"/>
      <c r="F66" s="227"/>
      <c r="G66" s="132">
        <f>+G67</f>
        <v>10557240000</v>
      </c>
    </row>
    <row r="67" spans="1:7" s="109" customFormat="1" ht="15.75" x14ac:dyDescent="0.25">
      <c r="A67" s="49">
        <v>1</v>
      </c>
      <c r="B67" s="126" t="s">
        <v>366</v>
      </c>
      <c r="C67" s="111"/>
      <c r="D67" s="111" t="s">
        <v>410</v>
      </c>
      <c r="E67" s="111">
        <v>1</v>
      </c>
      <c r="F67" s="220"/>
      <c r="G67" s="118">
        <f>+SUM(G71:G123)</f>
        <v>10557240000</v>
      </c>
    </row>
    <row r="68" spans="1:7" s="109" customFormat="1" ht="15.75" x14ac:dyDescent="0.25">
      <c r="A68" s="49"/>
      <c r="B68" s="126" t="s">
        <v>367</v>
      </c>
      <c r="C68" s="111"/>
      <c r="D68" s="111"/>
      <c r="E68" s="111"/>
      <c r="F68" s="220"/>
      <c r="G68" s="112"/>
    </row>
    <row r="69" spans="1:7" s="109" customFormat="1" ht="15.75" x14ac:dyDescent="0.25">
      <c r="A69" s="49" t="s">
        <v>416</v>
      </c>
      <c r="B69" s="126" t="s">
        <v>404</v>
      </c>
      <c r="C69" s="111"/>
      <c r="D69" s="111"/>
      <c r="E69" s="111"/>
      <c r="F69" s="220"/>
      <c r="G69" s="112"/>
    </row>
    <row r="70" spans="1:7" s="109" customFormat="1" ht="15.75" x14ac:dyDescent="0.25">
      <c r="A70" s="49"/>
      <c r="B70" s="126" t="s">
        <v>417</v>
      </c>
      <c r="C70" s="111"/>
      <c r="D70" s="111"/>
      <c r="E70" s="111"/>
      <c r="F70" s="220"/>
      <c r="G70" s="112"/>
    </row>
    <row r="71" spans="1:7" s="109" customFormat="1" ht="15.75" x14ac:dyDescent="0.25">
      <c r="A71" s="102"/>
      <c r="B71" s="115" t="s">
        <v>368</v>
      </c>
      <c r="C71" s="113" t="s">
        <v>369</v>
      </c>
      <c r="D71" s="111" t="s">
        <v>185</v>
      </c>
      <c r="E71" s="111">
        <v>1</v>
      </c>
      <c r="F71" s="189">
        <v>151580000</v>
      </c>
      <c r="G71" s="114">
        <f t="shared" ref="G71:G101" si="3">F71*E71</f>
        <v>151580000</v>
      </c>
    </row>
    <row r="72" spans="1:7" s="109" customFormat="1" ht="15.75" x14ac:dyDescent="0.25">
      <c r="A72" s="102"/>
      <c r="B72" s="115" t="s">
        <v>370</v>
      </c>
      <c r="C72" s="113" t="s">
        <v>369</v>
      </c>
      <c r="D72" s="111" t="s">
        <v>185</v>
      </c>
      <c r="E72" s="111">
        <v>1</v>
      </c>
      <c r="F72" s="189">
        <v>30380000</v>
      </c>
      <c r="G72" s="114">
        <f t="shared" si="3"/>
        <v>30380000</v>
      </c>
    </row>
    <row r="73" spans="1:7" s="109" customFormat="1" ht="15.75" x14ac:dyDescent="0.25">
      <c r="A73" s="102"/>
      <c r="B73" s="115" t="s">
        <v>371</v>
      </c>
      <c r="C73" s="113" t="s">
        <v>369</v>
      </c>
      <c r="D73" s="111" t="s">
        <v>185</v>
      </c>
      <c r="E73" s="111">
        <v>1</v>
      </c>
      <c r="F73" s="189">
        <v>36870000</v>
      </c>
      <c r="G73" s="114">
        <f t="shared" si="3"/>
        <v>36870000</v>
      </c>
    </row>
    <row r="74" spans="1:7" s="109" customFormat="1" ht="15.75" x14ac:dyDescent="0.25">
      <c r="A74" s="102"/>
      <c r="B74" s="66" t="s">
        <v>418</v>
      </c>
      <c r="C74" s="113"/>
      <c r="D74" s="113"/>
      <c r="E74" s="113"/>
      <c r="F74" s="222"/>
      <c r="G74" s="114">
        <f t="shared" si="3"/>
        <v>0</v>
      </c>
    </row>
    <row r="75" spans="1:7" s="109" customFormat="1" ht="15.75" x14ac:dyDescent="0.25">
      <c r="A75" s="102"/>
      <c r="B75" s="115" t="s">
        <v>372</v>
      </c>
      <c r="C75" s="113" t="s">
        <v>369</v>
      </c>
      <c r="D75" s="111" t="s">
        <v>185</v>
      </c>
      <c r="E75" s="111">
        <v>1</v>
      </c>
      <c r="F75" s="189">
        <v>251440000</v>
      </c>
      <c r="G75" s="114">
        <f t="shared" si="3"/>
        <v>251440000</v>
      </c>
    </row>
    <row r="76" spans="1:7" s="109" customFormat="1" ht="15.75" x14ac:dyDescent="0.25">
      <c r="A76" s="102"/>
      <c r="B76" s="115" t="s">
        <v>370</v>
      </c>
      <c r="C76" s="113" t="s">
        <v>369</v>
      </c>
      <c r="D76" s="111" t="s">
        <v>185</v>
      </c>
      <c r="E76" s="111">
        <v>1</v>
      </c>
      <c r="F76" s="189">
        <v>30380000</v>
      </c>
      <c r="G76" s="114">
        <f t="shared" si="3"/>
        <v>30380000</v>
      </c>
    </row>
    <row r="77" spans="1:7" s="109" customFormat="1" ht="15.75" x14ac:dyDescent="0.25">
      <c r="A77" s="102"/>
      <c r="B77" s="115" t="s">
        <v>371</v>
      </c>
      <c r="C77" s="113" t="s">
        <v>369</v>
      </c>
      <c r="D77" s="111" t="s">
        <v>185</v>
      </c>
      <c r="E77" s="111">
        <v>1</v>
      </c>
      <c r="F77" s="189">
        <v>36870000</v>
      </c>
      <c r="G77" s="114">
        <f t="shared" si="3"/>
        <v>36870000</v>
      </c>
    </row>
    <row r="78" spans="1:7" s="109" customFormat="1" ht="15.75" x14ac:dyDescent="0.25">
      <c r="A78" s="51" t="s">
        <v>419</v>
      </c>
      <c r="B78" s="66" t="s">
        <v>405</v>
      </c>
      <c r="C78" s="113"/>
      <c r="D78" s="113"/>
      <c r="E78" s="113"/>
      <c r="F78" s="222"/>
      <c r="G78" s="114">
        <f t="shared" si="3"/>
        <v>0</v>
      </c>
    </row>
    <row r="79" spans="1:7" s="109" customFormat="1" ht="15.75" x14ac:dyDescent="0.25">
      <c r="A79" s="102"/>
      <c r="B79" s="66" t="s">
        <v>420</v>
      </c>
      <c r="C79" s="113"/>
      <c r="D79" s="113"/>
      <c r="E79" s="113"/>
      <c r="F79" s="222"/>
      <c r="G79" s="114">
        <f t="shared" si="3"/>
        <v>0</v>
      </c>
    </row>
    <row r="80" spans="1:7" s="109" customFormat="1" ht="15.75" x14ac:dyDescent="0.25">
      <c r="A80" s="102"/>
      <c r="B80" s="115" t="s">
        <v>373</v>
      </c>
      <c r="C80" s="113" t="s">
        <v>369</v>
      </c>
      <c r="D80" s="111" t="s">
        <v>185</v>
      </c>
      <c r="E80" s="111">
        <v>1</v>
      </c>
      <c r="F80" s="189">
        <v>317600000</v>
      </c>
      <c r="G80" s="114">
        <f t="shared" si="3"/>
        <v>317600000</v>
      </c>
    </row>
    <row r="81" spans="1:7" s="109" customFormat="1" ht="15.75" x14ac:dyDescent="0.25">
      <c r="A81" s="102"/>
      <c r="B81" s="115" t="s">
        <v>370</v>
      </c>
      <c r="C81" s="113" t="s">
        <v>369</v>
      </c>
      <c r="D81" s="111" t="s">
        <v>185</v>
      </c>
      <c r="E81" s="111">
        <v>1</v>
      </c>
      <c r="F81" s="189">
        <v>30380000</v>
      </c>
      <c r="G81" s="114">
        <f t="shared" si="3"/>
        <v>30380000</v>
      </c>
    </row>
    <row r="82" spans="1:7" s="109" customFormat="1" ht="15.75" x14ac:dyDescent="0.25">
      <c r="A82" s="102"/>
      <c r="B82" s="115" t="s">
        <v>371</v>
      </c>
      <c r="C82" s="113" t="s">
        <v>369</v>
      </c>
      <c r="D82" s="111" t="s">
        <v>185</v>
      </c>
      <c r="E82" s="111">
        <v>1</v>
      </c>
      <c r="F82" s="189">
        <v>36870000</v>
      </c>
      <c r="G82" s="114">
        <f t="shared" si="3"/>
        <v>36870000</v>
      </c>
    </row>
    <row r="83" spans="1:7" s="109" customFormat="1" ht="15.75" x14ac:dyDescent="0.25">
      <c r="A83" s="102"/>
      <c r="B83" s="127" t="s">
        <v>421</v>
      </c>
      <c r="C83" s="113"/>
      <c r="D83" s="111"/>
      <c r="E83" s="111"/>
      <c r="F83" s="189"/>
      <c r="G83" s="114">
        <f t="shared" si="3"/>
        <v>0</v>
      </c>
    </row>
    <row r="84" spans="1:7" s="109" customFormat="1" ht="15.75" x14ac:dyDescent="0.25">
      <c r="A84" s="102"/>
      <c r="B84" s="115" t="s">
        <v>374</v>
      </c>
      <c r="C84" s="113" t="s">
        <v>369</v>
      </c>
      <c r="D84" s="111" t="s">
        <v>185</v>
      </c>
      <c r="E84" s="111">
        <v>1</v>
      </c>
      <c r="F84" s="189">
        <v>306780000</v>
      </c>
      <c r="G84" s="114">
        <f t="shared" si="3"/>
        <v>306780000</v>
      </c>
    </row>
    <row r="85" spans="1:7" s="109" customFormat="1" ht="15.75" x14ac:dyDescent="0.25">
      <c r="A85" s="102"/>
      <c r="B85" s="115" t="s">
        <v>370</v>
      </c>
      <c r="C85" s="113" t="s">
        <v>369</v>
      </c>
      <c r="D85" s="111" t="s">
        <v>185</v>
      </c>
      <c r="E85" s="111">
        <v>1</v>
      </c>
      <c r="F85" s="189">
        <v>30380000</v>
      </c>
      <c r="G85" s="114">
        <f t="shared" si="3"/>
        <v>30380000</v>
      </c>
    </row>
    <row r="86" spans="1:7" s="109" customFormat="1" ht="15.75" x14ac:dyDescent="0.25">
      <c r="A86" s="102"/>
      <c r="B86" s="115" t="s">
        <v>371</v>
      </c>
      <c r="C86" s="113" t="s">
        <v>369</v>
      </c>
      <c r="D86" s="111" t="s">
        <v>185</v>
      </c>
      <c r="E86" s="111">
        <v>1</v>
      </c>
      <c r="F86" s="189">
        <v>36870000</v>
      </c>
      <c r="G86" s="114">
        <f t="shared" si="3"/>
        <v>36870000</v>
      </c>
    </row>
    <row r="87" spans="1:7" s="119" customFormat="1" ht="15.75" x14ac:dyDescent="0.2">
      <c r="A87" s="51" t="s">
        <v>422</v>
      </c>
      <c r="B87" s="66" t="s">
        <v>406</v>
      </c>
      <c r="C87" s="131" t="s">
        <v>369</v>
      </c>
      <c r="D87" s="117" t="s">
        <v>185</v>
      </c>
      <c r="E87" s="117">
        <v>1</v>
      </c>
      <c r="F87" s="227">
        <v>3185670000</v>
      </c>
      <c r="G87" s="132">
        <f t="shared" si="3"/>
        <v>3185670000</v>
      </c>
    </row>
    <row r="88" spans="1:7" s="169" customFormat="1" ht="15.75" x14ac:dyDescent="0.25">
      <c r="A88" s="102"/>
      <c r="B88" s="116" t="s">
        <v>375</v>
      </c>
      <c r="C88" s="113" t="s">
        <v>369</v>
      </c>
      <c r="D88" s="113" t="s">
        <v>185</v>
      </c>
      <c r="E88" s="113">
        <v>1</v>
      </c>
      <c r="F88" s="189">
        <v>0</v>
      </c>
      <c r="G88" s="114">
        <f t="shared" si="3"/>
        <v>0</v>
      </c>
    </row>
    <row r="89" spans="1:7" s="169" customFormat="1" ht="15.75" x14ac:dyDescent="0.25">
      <c r="A89" s="102"/>
      <c r="B89" s="170" t="s">
        <v>376</v>
      </c>
      <c r="C89" s="113" t="s">
        <v>369</v>
      </c>
      <c r="D89" s="113" t="s">
        <v>185</v>
      </c>
      <c r="E89" s="113">
        <v>1</v>
      </c>
      <c r="F89" s="189">
        <v>0</v>
      </c>
      <c r="G89" s="114">
        <f t="shared" si="3"/>
        <v>0</v>
      </c>
    </row>
    <row r="90" spans="1:7" s="169" customFormat="1" ht="15.75" x14ac:dyDescent="0.25">
      <c r="A90" s="102"/>
      <c r="B90" s="170" t="s">
        <v>377</v>
      </c>
      <c r="C90" s="113" t="s">
        <v>369</v>
      </c>
      <c r="D90" s="113" t="s">
        <v>185</v>
      </c>
      <c r="E90" s="113">
        <v>1</v>
      </c>
      <c r="F90" s="189">
        <v>0</v>
      </c>
      <c r="G90" s="114">
        <f t="shared" si="3"/>
        <v>0</v>
      </c>
    </row>
    <row r="91" spans="1:7" s="169" customFormat="1" ht="15.75" x14ac:dyDescent="0.25">
      <c r="A91" s="102"/>
      <c r="B91" s="170" t="s">
        <v>378</v>
      </c>
      <c r="C91" s="113" t="s">
        <v>369</v>
      </c>
      <c r="D91" s="113" t="s">
        <v>185</v>
      </c>
      <c r="E91" s="113">
        <v>1</v>
      </c>
      <c r="F91" s="189">
        <v>0</v>
      </c>
      <c r="G91" s="114">
        <f t="shared" si="3"/>
        <v>0</v>
      </c>
    </row>
    <row r="92" spans="1:7" s="169" customFormat="1" ht="15.75" x14ac:dyDescent="0.25">
      <c r="A92" s="102"/>
      <c r="B92" s="170" t="s">
        <v>379</v>
      </c>
      <c r="C92" s="113" t="s">
        <v>369</v>
      </c>
      <c r="D92" s="113" t="s">
        <v>185</v>
      </c>
      <c r="E92" s="113">
        <v>1</v>
      </c>
      <c r="F92" s="189">
        <v>0</v>
      </c>
      <c r="G92" s="114">
        <f t="shared" si="3"/>
        <v>0</v>
      </c>
    </row>
    <row r="93" spans="1:7" s="169" customFormat="1" ht="15.75" x14ac:dyDescent="0.25">
      <c r="A93" s="102"/>
      <c r="B93" s="170" t="s">
        <v>380</v>
      </c>
      <c r="C93" s="113" t="s">
        <v>369</v>
      </c>
      <c r="D93" s="113" t="s">
        <v>185</v>
      </c>
      <c r="E93" s="113">
        <v>1</v>
      </c>
      <c r="F93" s="189">
        <v>0</v>
      </c>
      <c r="G93" s="114">
        <f t="shared" si="3"/>
        <v>0</v>
      </c>
    </row>
    <row r="94" spans="1:7" s="169" customFormat="1" ht="15.75" x14ac:dyDescent="0.25">
      <c r="A94" s="102"/>
      <c r="B94" s="170" t="s">
        <v>381</v>
      </c>
      <c r="C94" s="113" t="s">
        <v>369</v>
      </c>
      <c r="D94" s="113" t="s">
        <v>185</v>
      </c>
      <c r="E94" s="113">
        <v>1</v>
      </c>
      <c r="F94" s="189">
        <v>0</v>
      </c>
      <c r="G94" s="114">
        <f t="shared" si="3"/>
        <v>0</v>
      </c>
    </row>
    <row r="95" spans="1:7" s="169" customFormat="1" ht="15.75" x14ac:dyDescent="0.25">
      <c r="A95" s="102"/>
      <c r="B95" s="170" t="s">
        <v>382</v>
      </c>
      <c r="C95" s="113" t="s">
        <v>369</v>
      </c>
      <c r="D95" s="113" t="s">
        <v>185</v>
      </c>
      <c r="E95" s="113">
        <v>1</v>
      </c>
      <c r="F95" s="189">
        <v>0</v>
      </c>
      <c r="G95" s="114">
        <f t="shared" si="3"/>
        <v>0</v>
      </c>
    </row>
    <row r="96" spans="1:7" s="169" customFormat="1" ht="15.75" x14ac:dyDescent="0.25">
      <c r="A96" s="102"/>
      <c r="B96" s="170" t="s">
        <v>383</v>
      </c>
      <c r="C96" s="113" t="s">
        <v>369</v>
      </c>
      <c r="D96" s="113" t="s">
        <v>185</v>
      </c>
      <c r="E96" s="113">
        <v>1</v>
      </c>
      <c r="F96" s="189">
        <v>0</v>
      </c>
      <c r="G96" s="114">
        <f t="shared" si="3"/>
        <v>0</v>
      </c>
    </row>
    <row r="97" spans="1:7" s="109" customFormat="1" ht="15.75" x14ac:dyDescent="0.25">
      <c r="A97" s="51" t="s">
        <v>423</v>
      </c>
      <c r="B97" s="127" t="s">
        <v>407</v>
      </c>
      <c r="C97" s="113"/>
      <c r="D97" s="111"/>
      <c r="E97" s="111"/>
      <c r="F97" s="189"/>
      <c r="G97" s="114">
        <f t="shared" si="3"/>
        <v>0</v>
      </c>
    </row>
    <row r="98" spans="1:7" s="109" customFormat="1" ht="15.75" x14ac:dyDescent="0.25">
      <c r="A98" s="102"/>
      <c r="B98" s="127" t="s">
        <v>424</v>
      </c>
      <c r="C98" s="113"/>
      <c r="D98" s="111"/>
      <c r="E98" s="111"/>
      <c r="F98" s="189">
        <v>0</v>
      </c>
      <c r="G98" s="114">
        <f t="shared" si="3"/>
        <v>0</v>
      </c>
    </row>
    <row r="99" spans="1:7" s="109" customFormat="1" ht="15.75" x14ac:dyDescent="0.25">
      <c r="A99" s="102"/>
      <c r="B99" s="115" t="s">
        <v>384</v>
      </c>
      <c r="C99" s="113" t="s">
        <v>369</v>
      </c>
      <c r="D99" s="111" t="s">
        <v>185</v>
      </c>
      <c r="E99" s="111">
        <v>1</v>
      </c>
      <c r="F99" s="189">
        <v>535360000</v>
      </c>
      <c r="G99" s="114">
        <f t="shared" si="3"/>
        <v>535360000</v>
      </c>
    </row>
    <row r="100" spans="1:7" s="109" customFormat="1" ht="15.75" x14ac:dyDescent="0.25">
      <c r="A100" s="102"/>
      <c r="B100" s="115" t="s">
        <v>370</v>
      </c>
      <c r="C100" s="113" t="s">
        <v>369</v>
      </c>
      <c r="D100" s="111" t="s">
        <v>185</v>
      </c>
      <c r="E100" s="111">
        <v>1</v>
      </c>
      <c r="F100" s="189">
        <v>30380000</v>
      </c>
      <c r="G100" s="114">
        <f t="shared" si="3"/>
        <v>30380000</v>
      </c>
    </row>
    <row r="101" spans="1:7" s="109" customFormat="1" ht="15.75" x14ac:dyDescent="0.25">
      <c r="A101" s="102"/>
      <c r="B101" s="115" t="s">
        <v>371</v>
      </c>
      <c r="C101" s="113" t="s">
        <v>369</v>
      </c>
      <c r="D101" s="111" t="s">
        <v>185</v>
      </c>
      <c r="E101" s="111">
        <v>1</v>
      </c>
      <c r="F101" s="189">
        <v>36870000</v>
      </c>
      <c r="G101" s="114">
        <f t="shared" si="3"/>
        <v>36870000</v>
      </c>
    </row>
    <row r="102" spans="1:7" s="109" customFormat="1" ht="15.75" x14ac:dyDescent="0.25">
      <c r="A102" s="102"/>
      <c r="B102" s="127" t="s">
        <v>425</v>
      </c>
      <c r="C102" s="113"/>
      <c r="D102" s="111"/>
      <c r="E102" s="111"/>
      <c r="F102" s="189"/>
      <c r="G102" s="114"/>
    </row>
    <row r="103" spans="1:7" s="109" customFormat="1" ht="15.75" x14ac:dyDescent="0.25">
      <c r="A103" s="102"/>
      <c r="B103" s="115" t="s">
        <v>374</v>
      </c>
      <c r="C103" s="113" t="s">
        <v>369</v>
      </c>
      <c r="D103" s="111" t="s">
        <v>185</v>
      </c>
      <c r="E103" s="111">
        <v>1</v>
      </c>
      <c r="F103" s="189">
        <v>306780000</v>
      </c>
      <c r="G103" s="114">
        <f t="shared" ref="G103:G105" si="4">F103*E103</f>
        <v>306780000</v>
      </c>
    </row>
    <row r="104" spans="1:7" s="109" customFormat="1" ht="15.75" x14ac:dyDescent="0.25">
      <c r="A104" s="102"/>
      <c r="B104" s="115" t="s">
        <v>370</v>
      </c>
      <c r="C104" s="113" t="s">
        <v>369</v>
      </c>
      <c r="D104" s="111" t="s">
        <v>185</v>
      </c>
      <c r="E104" s="111">
        <v>1</v>
      </c>
      <c r="F104" s="189">
        <v>30380000</v>
      </c>
      <c r="G104" s="114">
        <f t="shared" si="4"/>
        <v>30380000</v>
      </c>
    </row>
    <row r="105" spans="1:7" s="109" customFormat="1" ht="15.75" x14ac:dyDescent="0.25">
      <c r="A105" s="102"/>
      <c r="B105" s="115" t="s">
        <v>371</v>
      </c>
      <c r="C105" s="113" t="s">
        <v>369</v>
      </c>
      <c r="D105" s="111" t="s">
        <v>185</v>
      </c>
      <c r="E105" s="111">
        <v>1</v>
      </c>
      <c r="F105" s="189">
        <v>36870000</v>
      </c>
      <c r="G105" s="114">
        <f t="shared" si="4"/>
        <v>36870000</v>
      </c>
    </row>
    <row r="106" spans="1:7" s="109" customFormat="1" ht="15.75" x14ac:dyDescent="0.25">
      <c r="A106" s="102"/>
      <c r="B106" s="172" t="s">
        <v>426</v>
      </c>
      <c r="C106" s="122"/>
      <c r="D106" s="214"/>
      <c r="E106" s="122"/>
      <c r="F106" s="128"/>
      <c r="G106" s="114"/>
    </row>
    <row r="107" spans="1:7" s="109" customFormat="1" ht="15.75" x14ac:dyDescent="0.25">
      <c r="A107" s="102"/>
      <c r="B107" s="115" t="s">
        <v>385</v>
      </c>
      <c r="C107" s="113" t="s">
        <v>369</v>
      </c>
      <c r="D107" s="111" t="s">
        <v>185</v>
      </c>
      <c r="E107" s="111">
        <v>1</v>
      </c>
      <c r="F107" s="189">
        <v>243620000</v>
      </c>
      <c r="G107" s="114">
        <f t="shared" ref="G107:G109" si="5">F107*E107</f>
        <v>243620000</v>
      </c>
    </row>
    <row r="108" spans="1:7" s="109" customFormat="1" ht="15.75" x14ac:dyDescent="0.25">
      <c r="A108" s="102"/>
      <c r="B108" s="115" t="s">
        <v>370</v>
      </c>
      <c r="C108" s="113" t="s">
        <v>369</v>
      </c>
      <c r="D108" s="111" t="s">
        <v>185</v>
      </c>
      <c r="E108" s="111">
        <v>1</v>
      </c>
      <c r="F108" s="189">
        <v>30380000</v>
      </c>
      <c r="G108" s="114">
        <f t="shared" si="5"/>
        <v>30380000</v>
      </c>
    </row>
    <row r="109" spans="1:7" s="109" customFormat="1" ht="15.75" x14ac:dyDescent="0.25">
      <c r="A109" s="102"/>
      <c r="B109" s="115" t="s">
        <v>371</v>
      </c>
      <c r="C109" s="113" t="s">
        <v>369</v>
      </c>
      <c r="D109" s="111" t="s">
        <v>185</v>
      </c>
      <c r="E109" s="111">
        <v>1</v>
      </c>
      <c r="F109" s="189">
        <v>36870000</v>
      </c>
      <c r="G109" s="114">
        <f t="shared" si="5"/>
        <v>36870000</v>
      </c>
    </row>
    <row r="110" spans="1:7" s="109" customFormat="1" ht="15.75" x14ac:dyDescent="0.25">
      <c r="A110" s="51" t="s">
        <v>427</v>
      </c>
      <c r="B110" s="66" t="s">
        <v>408</v>
      </c>
      <c r="C110" s="122"/>
      <c r="D110" s="214"/>
      <c r="E110" s="122"/>
      <c r="F110" s="128"/>
      <c r="G110" s="114"/>
    </row>
    <row r="111" spans="1:7" s="109" customFormat="1" ht="15.75" x14ac:dyDescent="0.25">
      <c r="A111" s="102"/>
      <c r="B111" s="116" t="s">
        <v>387</v>
      </c>
      <c r="C111" s="113" t="s">
        <v>369</v>
      </c>
      <c r="D111" s="111" t="s">
        <v>185</v>
      </c>
      <c r="E111" s="111">
        <v>1</v>
      </c>
      <c r="F111" s="189">
        <v>1684270000</v>
      </c>
      <c r="G111" s="114">
        <f t="shared" ref="G111" si="6">F111*E111</f>
        <v>1684270000</v>
      </c>
    </row>
    <row r="112" spans="1:7" s="109" customFormat="1" ht="15.75" x14ac:dyDescent="0.25">
      <c r="A112" s="51" t="s">
        <v>428</v>
      </c>
      <c r="B112" s="66" t="s">
        <v>409</v>
      </c>
      <c r="C112" s="122"/>
      <c r="D112" s="214"/>
      <c r="E112" s="122"/>
      <c r="F112" s="128"/>
      <c r="G112" s="114"/>
    </row>
    <row r="113" spans="1:7" s="109" customFormat="1" ht="15.75" x14ac:dyDescent="0.25">
      <c r="A113" s="102"/>
      <c r="B113" s="115" t="s">
        <v>388</v>
      </c>
      <c r="C113" s="113" t="s">
        <v>369</v>
      </c>
      <c r="D113" s="111" t="s">
        <v>185</v>
      </c>
      <c r="E113" s="111">
        <v>1</v>
      </c>
      <c r="F113" s="189">
        <v>902290000</v>
      </c>
      <c r="G113" s="114">
        <f t="shared" ref="G113:G120" si="7">F113*E113</f>
        <v>902290000</v>
      </c>
    </row>
    <row r="114" spans="1:7" s="109" customFormat="1" ht="31.5" x14ac:dyDescent="0.25">
      <c r="A114" s="102"/>
      <c r="B114" s="115" t="s">
        <v>389</v>
      </c>
      <c r="C114" s="113" t="s">
        <v>369</v>
      </c>
      <c r="D114" s="111" t="s">
        <v>185</v>
      </c>
      <c r="E114" s="111">
        <v>6</v>
      </c>
      <c r="F114" s="189">
        <v>199710000</v>
      </c>
      <c r="G114" s="114">
        <f t="shared" si="7"/>
        <v>1198260000</v>
      </c>
    </row>
    <row r="115" spans="1:7" s="109" customFormat="1" ht="15.75" x14ac:dyDescent="0.25">
      <c r="A115" s="102"/>
      <c r="B115" s="115" t="s">
        <v>390</v>
      </c>
      <c r="C115" s="113" t="s">
        <v>369</v>
      </c>
      <c r="D115" s="111" t="s">
        <v>391</v>
      </c>
      <c r="E115" s="111">
        <v>12</v>
      </c>
      <c r="F115" s="189">
        <v>4390000</v>
      </c>
      <c r="G115" s="114">
        <f t="shared" si="7"/>
        <v>52680000</v>
      </c>
    </row>
    <row r="116" spans="1:7" s="109" customFormat="1" ht="15.75" x14ac:dyDescent="0.25">
      <c r="A116" s="102"/>
      <c r="B116" s="115" t="s">
        <v>392</v>
      </c>
      <c r="C116" s="113" t="s">
        <v>369</v>
      </c>
      <c r="D116" s="111" t="s">
        <v>393</v>
      </c>
      <c r="E116" s="111">
        <v>1</v>
      </c>
      <c r="F116" s="189">
        <v>525900000</v>
      </c>
      <c r="G116" s="114">
        <f t="shared" si="7"/>
        <v>525900000</v>
      </c>
    </row>
    <row r="117" spans="1:7" s="109" customFormat="1" ht="15.75" x14ac:dyDescent="0.25">
      <c r="A117" s="102"/>
      <c r="B117" s="115" t="s">
        <v>394</v>
      </c>
      <c r="C117" s="113" t="s">
        <v>369</v>
      </c>
      <c r="D117" s="111" t="s">
        <v>185</v>
      </c>
      <c r="E117" s="111">
        <v>1</v>
      </c>
      <c r="F117" s="189">
        <v>62800000</v>
      </c>
      <c r="G117" s="114">
        <f t="shared" si="7"/>
        <v>62800000</v>
      </c>
    </row>
    <row r="118" spans="1:7" s="109" customFormat="1" ht="15.75" x14ac:dyDescent="0.25">
      <c r="A118" s="102"/>
      <c r="B118" s="115" t="s">
        <v>395</v>
      </c>
      <c r="C118" s="113" t="s">
        <v>369</v>
      </c>
      <c r="D118" s="111" t="s">
        <v>185</v>
      </c>
      <c r="E118" s="111">
        <v>1</v>
      </c>
      <c r="F118" s="189">
        <v>1500000</v>
      </c>
      <c r="G118" s="114">
        <f t="shared" si="7"/>
        <v>1500000</v>
      </c>
    </row>
    <row r="119" spans="1:7" s="109" customFormat="1" ht="15.75" x14ac:dyDescent="0.25">
      <c r="A119" s="102"/>
      <c r="B119" s="115" t="s">
        <v>396</v>
      </c>
      <c r="C119" s="113" t="s">
        <v>369</v>
      </c>
      <c r="D119" s="111" t="s">
        <v>185</v>
      </c>
      <c r="E119" s="111">
        <v>4</v>
      </c>
      <c r="F119" s="189">
        <v>14440000</v>
      </c>
      <c r="G119" s="114">
        <f t="shared" si="7"/>
        <v>57760000</v>
      </c>
    </row>
    <row r="120" spans="1:7" s="109" customFormat="1" ht="15.75" x14ac:dyDescent="0.25">
      <c r="A120" s="102"/>
      <c r="B120" s="115" t="s">
        <v>397</v>
      </c>
      <c r="C120" s="113" t="s">
        <v>369</v>
      </c>
      <c r="D120" s="111" t="s">
        <v>185</v>
      </c>
      <c r="E120" s="111">
        <v>1</v>
      </c>
      <c r="F120" s="189">
        <v>15340000</v>
      </c>
      <c r="G120" s="114">
        <f t="shared" si="7"/>
        <v>15340000</v>
      </c>
    </row>
    <row r="121" spans="1:7" s="109" customFormat="1" ht="31.5" x14ac:dyDescent="0.25">
      <c r="A121" s="102"/>
      <c r="B121" s="115" t="s">
        <v>398</v>
      </c>
      <c r="C121" s="113" t="s">
        <v>399</v>
      </c>
      <c r="D121" s="111" t="s">
        <v>185</v>
      </c>
      <c r="E121" s="111">
        <v>2</v>
      </c>
      <c r="F121" s="189">
        <v>85930000</v>
      </c>
      <c r="G121" s="114">
        <f>F121*E121</f>
        <v>171860000</v>
      </c>
    </row>
    <row r="122" spans="1:7" s="109" customFormat="1" ht="15.75" x14ac:dyDescent="0.25">
      <c r="A122" s="102"/>
      <c r="B122" s="116" t="s">
        <v>340</v>
      </c>
      <c r="C122" s="113" t="s">
        <v>341</v>
      </c>
      <c r="D122" s="113" t="s">
        <v>342</v>
      </c>
      <c r="E122" s="113">
        <v>5</v>
      </c>
      <c r="F122" s="189">
        <v>15000000</v>
      </c>
      <c r="G122" s="114">
        <f t="shared" ref="G122:G123" si="8">F122*E122</f>
        <v>75000000</v>
      </c>
    </row>
    <row r="123" spans="1:7" s="109" customFormat="1" ht="15.75" x14ac:dyDescent="0.25">
      <c r="A123" s="102"/>
      <c r="B123" s="116" t="s">
        <v>343</v>
      </c>
      <c r="C123" s="113" t="s">
        <v>344</v>
      </c>
      <c r="D123" s="113" t="s">
        <v>342</v>
      </c>
      <c r="E123" s="111">
        <v>2</v>
      </c>
      <c r="F123" s="189">
        <v>20000000</v>
      </c>
      <c r="G123" s="114">
        <f t="shared" si="8"/>
        <v>40000000</v>
      </c>
    </row>
    <row r="124" spans="1:7" x14ac:dyDescent="0.3">
      <c r="A124" s="85" t="s">
        <v>386</v>
      </c>
      <c r="B124" s="86" t="s">
        <v>411</v>
      </c>
      <c r="C124" s="87"/>
      <c r="D124" s="85"/>
      <c r="E124" s="85"/>
      <c r="F124" s="228"/>
      <c r="G124" s="171">
        <f>+SUM(G125:G137)</f>
        <v>9884000000</v>
      </c>
    </row>
    <row r="125" spans="1:7" x14ac:dyDescent="0.3">
      <c r="A125" s="129">
        <v>1</v>
      </c>
      <c r="B125" s="130" t="s">
        <v>429</v>
      </c>
      <c r="C125" s="113" t="s">
        <v>302</v>
      </c>
      <c r="D125" s="113" t="s">
        <v>185</v>
      </c>
      <c r="E125" s="113">
        <v>315</v>
      </c>
      <c r="F125" s="189">
        <v>29000000</v>
      </c>
      <c r="G125" s="114">
        <f>F125*E125</f>
        <v>9135000000</v>
      </c>
    </row>
    <row r="126" spans="1:7" x14ac:dyDescent="0.3">
      <c r="A126" s="88"/>
      <c r="B126" s="68" t="s">
        <v>177</v>
      </c>
      <c r="C126" s="89"/>
      <c r="D126" s="88"/>
      <c r="E126" s="88"/>
      <c r="F126" s="192"/>
      <c r="G126" s="19"/>
    </row>
    <row r="127" spans="1:7" x14ac:dyDescent="0.3">
      <c r="A127" s="90"/>
      <c r="B127" s="71" t="s">
        <v>178</v>
      </c>
      <c r="C127" s="91"/>
      <c r="D127" s="90"/>
      <c r="E127" s="90"/>
      <c r="F127" s="193"/>
      <c r="G127" s="17"/>
    </row>
    <row r="128" spans="1:7" x14ac:dyDescent="0.3">
      <c r="A128" s="90"/>
      <c r="B128" s="92" t="s">
        <v>184</v>
      </c>
      <c r="C128" s="91"/>
      <c r="D128" s="90"/>
      <c r="E128" s="90"/>
      <c r="F128" s="193"/>
      <c r="G128" s="17"/>
    </row>
    <row r="129" spans="1:7" x14ac:dyDescent="0.3">
      <c r="A129" s="90"/>
      <c r="B129" s="71" t="s">
        <v>183</v>
      </c>
      <c r="C129" s="91"/>
      <c r="D129" s="90"/>
      <c r="E129" s="90"/>
      <c r="F129" s="193"/>
      <c r="G129" s="17"/>
    </row>
    <row r="130" spans="1:7" x14ac:dyDescent="0.3">
      <c r="A130" s="90"/>
      <c r="B130" s="71" t="s">
        <v>182</v>
      </c>
      <c r="C130" s="91"/>
      <c r="D130" s="90"/>
      <c r="E130" s="90"/>
      <c r="F130" s="193"/>
      <c r="G130" s="17"/>
    </row>
    <row r="131" spans="1:7" x14ac:dyDescent="0.3">
      <c r="A131" s="90"/>
      <c r="B131" s="71" t="s">
        <v>181</v>
      </c>
      <c r="C131" s="91"/>
      <c r="D131" s="90"/>
      <c r="E131" s="90"/>
      <c r="F131" s="193"/>
      <c r="G131" s="17"/>
    </row>
    <row r="132" spans="1:7" x14ac:dyDescent="0.3">
      <c r="A132" s="90"/>
      <c r="B132" s="71" t="s">
        <v>179</v>
      </c>
      <c r="C132" s="91"/>
      <c r="D132" s="90"/>
      <c r="E132" s="90"/>
      <c r="F132" s="193"/>
      <c r="G132" s="17"/>
    </row>
    <row r="133" spans="1:7" x14ac:dyDescent="0.3">
      <c r="A133" s="90"/>
      <c r="B133" s="71" t="s">
        <v>180</v>
      </c>
      <c r="C133" s="91"/>
      <c r="D133" s="90"/>
      <c r="E133" s="90"/>
      <c r="F133" s="193"/>
      <c r="G133" s="17"/>
    </row>
    <row r="134" spans="1:7" x14ac:dyDescent="0.3">
      <c r="A134" s="90"/>
      <c r="B134" s="71" t="s">
        <v>186</v>
      </c>
      <c r="C134" s="91"/>
      <c r="D134" s="90"/>
      <c r="E134" s="90"/>
      <c r="F134" s="193"/>
      <c r="G134" s="17"/>
    </row>
    <row r="135" spans="1:7" x14ac:dyDescent="0.3">
      <c r="A135" s="129">
        <v>2</v>
      </c>
      <c r="B135" s="130" t="s">
        <v>412</v>
      </c>
      <c r="C135" s="113" t="s">
        <v>413</v>
      </c>
      <c r="D135" s="113" t="s">
        <v>185</v>
      </c>
      <c r="E135" s="113">
        <v>21</v>
      </c>
      <c r="F135" s="189">
        <v>20000000</v>
      </c>
      <c r="G135" s="114">
        <f t="shared" ref="G135:G137" si="9">F135*E135</f>
        <v>420000000</v>
      </c>
    </row>
    <row r="136" spans="1:7" ht="31.5" x14ac:dyDescent="0.3">
      <c r="A136" s="129">
        <v>3</v>
      </c>
      <c r="B136" s="130" t="s">
        <v>414</v>
      </c>
      <c r="C136" s="113" t="s">
        <v>413</v>
      </c>
      <c r="D136" s="113" t="s">
        <v>185</v>
      </c>
      <c r="E136" s="113">
        <v>7</v>
      </c>
      <c r="F136" s="189">
        <v>17000000</v>
      </c>
      <c r="G136" s="114">
        <f t="shared" si="9"/>
        <v>119000000</v>
      </c>
    </row>
    <row r="137" spans="1:7" x14ac:dyDescent="0.3">
      <c r="A137" s="129">
        <v>4</v>
      </c>
      <c r="B137" s="130" t="s">
        <v>301</v>
      </c>
      <c r="C137" s="113" t="s">
        <v>302</v>
      </c>
      <c r="D137" s="113" t="s">
        <v>65</v>
      </c>
      <c r="E137" s="113">
        <v>21</v>
      </c>
      <c r="F137" s="189">
        <v>10000000</v>
      </c>
      <c r="G137" s="114">
        <f t="shared" si="9"/>
        <v>210000000</v>
      </c>
    </row>
    <row r="138" spans="1:7" x14ac:dyDescent="0.3">
      <c r="A138" s="294" t="s">
        <v>453</v>
      </c>
      <c r="B138" s="295"/>
      <c r="C138" s="295"/>
      <c r="D138" s="295"/>
      <c r="E138" s="295"/>
      <c r="F138" s="296"/>
      <c r="G138" s="93">
        <f>G124+G15+G18+G66+G4</f>
        <v>70955670000</v>
      </c>
    </row>
  </sheetData>
  <mergeCells count="2">
    <mergeCell ref="A1:G1"/>
    <mergeCell ref="A138:F138"/>
  </mergeCells>
  <pageMargins left="0.6875" right="0.2" top="0.5625" bottom="0.48958333333333331" header="0.3" footer="0.23958333333333334"/>
  <pageSetup paperSize="9" orientation="landscape" r:id="rId1"/>
  <headerFooter>
    <oddFooter>&amp;CTrang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view="pageLayout" topLeftCell="A30" zoomScaleNormal="100" workbookViewId="0">
      <selection activeCell="A19" sqref="A19:XFD42"/>
    </sheetView>
  </sheetViews>
  <sheetFormatPr defaultRowHeight="17.25" x14ac:dyDescent="0.3"/>
  <cols>
    <col min="1" max="1" width="5.42578125" style="97" bestFit="1" customWidth="1"/>
    <col min="2" max="2" width="60.7109375" style="24" customWidth="1"/>
    <col min="3" max="3" width="11.7109375" style="95" bestFit="1" customWidth="1"/>
    <col min="4" max="4" width="8.140625" style="95" customWidth="1"/>
    <col min="5" max="5" width="12.42578125" style="97" bestFit="1" customWidth="1"/>
    <col min="6" max="6" width="17.5703125" style="96" bestFit="1" customWidth="1"/>
    <col min="7" max="7" width="20.5703125" style="96" bestFit="1" customWidth="1"/>
    <col min="8" max="16384" width="9.140625" style="24"/>
  </cols>
  <sheetData>
    <row r="1" spans="1:15" ht="20.25" x14ac:dyDescent="0.3">
      <c r="A1" s="293" t="s">
        <v>452</v>
      </c>
      <c r="B1" s="293"/>
      <c r="C1" s="293"/>
      <c r="D1" s="293"/>
      <c r="E1" s="293"/>
      <c r="F1" s="293"/>
      <c r="G1" s="293"/>
    </row>
    <row r="3" spans="1:15" ht="33" x14ac:dyDescent="0.3">
      <c r="A3" s="25" t="s">
        <v>4</v>
      </c>
      <c r="B3" s="25" t="s">
        <v>1</v>
      </c>
      <c r="C3" s="25" t="s">
        <v>0</v>
      </c>
      <c r="D3" s="206" t="s">
        <v>2</v>
      </c>
      <c r="E3" s="25" t="s">
        <v>3</v>
      </c>
      <c r="F3" s="26" t="s">
        <v>5</v>
      </c>
      <c r="G3" s="26" t="s">
        <v>6</v>
      </c>
    </row>
    <row r="4" spans="1:15" s="181" customFormat="1" x14ac:dyDescent="0.3">
      <c r="A4" s="27" t="s">
        <v>189</v>
      </c>
      <c r="B4" s="28" t="s">
        <v>314</v>
      </c>
      <c r="C4" s="25"/>
      <c r="D4" s="25"/>
      <c r="E4" s="179"/>
      <c r="F4" s="180"/>
      <c r="G4" s="180">
        <f>G5+G6+G7+G8+G9+G10+G11+G12+G13+G14</f>
        <v>9116000000</v>
      </c>
    </row>
    <row r="5" spans="1:15" ht="18.75" customHeight="1" x14ac:dyDescent="0.3">
      <c r="A5" s="176">
        <v>1</v>
      </c>
      <c r="B5" s="103" t="s">
        <v>430</v>
      </c>
      <c r="C5" s="34"/>
      <c r="D5" s="34" t="s">
        <v>37</v>
      </c>
      <c r="E5" s="34">
        <v>4</v>
      </c>
      <c r="F5" s="185">
        <v>250000000</v>
      </c>
      <c r="G5" s="183">
        <f>F5*E5</f>
        <v>1000000000</v>
      </c>
    </row>
    <row r="6" spans="1:15" ht="18" customHeight="1" x14ac:dyDescent="0.3">
      <c r="A6" s="177">
        <v>2</v>
      </c>
      <c r="B6" s="121" t="s">
        <v>431</v>
      </c>
      <c r="C6" s="102"/>
      <c r="D6" s="102" t="s">
        <v>65</v>
      </c>
      <c r="E6" s="102">
        <v>4</v>
      </c>
      <c r="F6" s="186">
        <v>192000000</v>
      </c>
      <c r="G6" s="184">
        <f>F6*E6</f>
        <v>768000000</v>
      </c>
    </row>
    <row r="7" spans="1:15" s="60" customFormat="1" ht="18" customHeight="1" x14ac:dyDescent="0.3">
      <c r="A7" s="177">
        <v>3</v>
      </c>
      <c r="B7" s="121" t="s">
        <v>432</v>
      </c>
      <c r="C7" s="102"/>
      <c r="D7" s="102" t="s">
        <v>65</v>
      </c>
      <c r="E7" s="102">
        <v>4</v>
      </c>
      <c r="F7" s="187">
        <v>210000000</v>
      </c>
      <c r="G7" s="20">
        <f>F7*E7</f>
        <v>840000000</v>
      </c>
      <c r="H7" s="24"/>
      <c r="I7" s="24"/>
      <c r="J7" s="24"/>
      <c r="K7" s="24"/>
      <c r="L7" s="24"/>
      <c r="M7" s="24"/>
      <c r="N7" s="24"/>
      <c r="O7" s="24"/>
    </row>
    <row r="8" spans="1:15" ht="18" customHeight="1" x14ac:dyDescent="0.3">
      <c r="A8" s="102">
        <v>4</v>
      </c>
      <c r="B8" s="116" t="s">
        <v>433</v>
      </c>
      <c r="C8" s="102"/>
      <c r="D8" s="102" t="s">
        <v>65</v>
      </c>
      <c r="E8" s="102">
        <v>2</v>
      </c>
      <c r="F8" s="187">
        <v>176000000</v>
      </c>
      <c r="G8" s="20">
        <f>F8*E8</f>
        <v>352000000</v>
      </c>
    </row>
    <row r="9" spans="1:15" ht="18" customHeight="1" x14ac:dyDescent="0.3">
      <c r="A9" s="178">
        <v>5</v>
      </c>
      <c r="B9" s="135" t="s">
        <v>434</v>
      </c>
      <c r="C9" s="134"/>
      <c r="D9" s="105" t="s">
        <v>65</v>
      </c>
      <c r="E9" s="105">
        <v>2</v>
      </c>
      <c r="F9" s="187">
        <v>1168000000</v>
      </c>
      <c r="G9" s="101">
        <f>+E9*F9</f>
        <v>2336000000</v>
      </c>
    </row>
    <row r="10" spans="1:15" ht="18" customHeight="1" x14ac:dyDescent="0.3">
      <c r="A10" s="178">
        <f>+A9+1</f>
        <v>6</v>
      </c>
      <c r="B10" s="136" t="s">
        <v>435</v>
      </c>
      <c r="C10" s="134"/>
      <c r="D10" s="105" t="s">
        <v>65</v>
      </c>
      <c r="E10" s="105">
        <v>1</v>
      </c>
      <c r="F10" s="187">
        <v>310000000</v>
      </c>
      <c r="G10" s="101">
        <f t="shared" ref="G10:G14" si="0">+E10*F10</f>
        <v>310000000</v>
      </c>
    </row>
    <row r="11" spans="1:15" ht="18" customHeight="1" x14ac:dyDescent="0.3">
      <c r="A11" s="178">
        <f t="shared" ref="A11:A14" si="1">+A10+1</f>
        <v>7</v>
      </c>
      <c r="B11" s="136" t="s">
        <v>436</v>
      </c>
      <c r="C11" s="134"/>
      <c r="D11" s="105" t="s">
        <v>65</v>
      </c>
      <c r="E11" s="105">
        <v>4</v>
      </c>
      <c r="F11" s="187">
        <v>182500000</v>
      </c>
      <c r="G11" s="101">
        <f t="shared" si="0"/>
        <v>730000000</v>
      </c>
    </row>
    <row r="12" spans="1:15" x14ac:dyDescent="0.3">
      <c r="A12" s="178">
        <f t="shared" si="1"/>
        <v>8</v>
      </c>
      <c r="B12" s="135" t="s">
        <v>437</v>
      </c>
      <c r="C12" s="134"/>
      <c r="D12" s="105" t="s">
        <v>65</v>
      </c>
      <c r="E12" s="105">
        <v>4</v>
      </c>
      <c r="F12" s="187">
        <v>245000000</v>
      </c>
      <c r="G12" s="101">
        <f t="shared" si="0"/>
        <v>980000000</v>
      </c>
    </row>
    <row r="13" spans="1:15" x14ac:dyDescent="0.3">
      <c r="A13" s="178">
        <f t="shared" si="1"/>
        <v>9</v>
      </c>
      <c r="B13" s="135" t="s">
        <v>438</v>
      </c>
      <c r="C13" s="134"/>
      <c r="D13" s="105" t="s">
        <v>65</v>
      </c>
      <c r="E13" s="105">
        <v>4</v>
      </c>
      <c r="F13" s="187">
        <v>125000000</v>
      </c>
      <c r="G13" s="101">
        <f t="shared" si="0"/>
        <v>500000000</v>
      </c>
    </row>
    <row r="14" spans="1:15" x14ac:dyDescent="0.3">
      <c r="A14" s="178">
        <f t="shared" si="1"/>
        <v>10</v>
      </c>
      <c r="B14" s="137" t="s">
        <v>313</v>
      </c>
      <c r="C14" s="134"/>
      <c r="D14" s="105" t="s">
        <v>65</v>
      </c>
      <c r="E14" s="105">
        <v>1</v>
      </c>
      <c r="F14" s="187">
        <v>1300000000</v>
      </c>
      <c r="G14" s="101">
        <f t="shared" si="0"/>
        <v>1300000000</v>
      </c>
    </row>
    <row r="15" spans="1:15" x14ac:dyDescent="0.3">
      <c r="A15" s="138" t="s">
        <v>300</v>
      </c>
      <c r="B15" s="139" t="s">
        <v>318</v>
      </c>
      <c r="C15" s="138"/>
      <c r="D15" s="140"/>
      <c r="E15" s="140"/>
      <c r="F15" s="188"/>
      <c r="G15" s="141">
        <f>+G16</f>
        <v>15000000000</v>
      </c>
    </row>
    <row r="16" spans="1:15" x14ac:dyDescent="0.3">
      <c r="A16" s="143">
        <v>1</v>
      </c>
      <c r="B16" s="144" t="s">
        <v>439</v>
      </c>
      <c r="C16" s="113" t="s">
        <v>440</v>
      </c>
      <c r="D16" s="113" t="s">
        <v>441</v>
      </c>
      <c r="E16" s="113">
        <v>1</v>
      </c>
      <c r="F16" s="189">
        <v>15000000000</v>
      </c>
      <c r="G16" s="114">
        <f>F16*E16</f>
        <v>15000000000</v>
      </c>
    </row>
    <row r="17" spans="1:7" x14ac:dyDescent="0.3">
      <c r="A17" s="175"/>
      <c r="B17" s="173"/>
      <c r="C17" s="174"/>
      <c r="D17" s="175"/>
      <c r="E17" s="175"/>
      <c r="F17" s="190"/>
      <c r="G17" s="142"/>
    </row>
    <row r="18" spans="1:7" x14ac:dyDescent="0.3">
      <c r="A18" s="51" t="s">
        <v>132</v>
      </c>
      <c r="B18" s="66" t="s">
        <v>411</v>
      </c>
      <c r="C18" s="167"/>
      <c r="D18" s="51"/>
      <c r="E18" s="51"/>
      <c r="F18" s="191"/>
      <c r="G18" s="16">
        <f>+SUM(G19:G42)</f>
        <v>9613000000</v>
      </c>
    </row>
    <row r="19" spans="1:7" x14ac:dyDescent="0.3">
      <c r="A19" s="129">
        <v>1</v>
      </c>
      <c r="B19" s="130" t="s">
        <v>429</v>
      </c>
      <c r="C19" s="113" t="s">
        <v>302</v>
      </c>
      <c r="D19" s="113" t="s">
        <v>185</v>
      </c>
      <c r="E19" s="113">
        <v>225</v>
      </c>
      <c r="F19" s="189">
        <v>29000000</v>
      </c>
      <c r="G19" s="114">
        <f>F19*E19</f>
        <v>6525000000</v>
      </c>
    </row>
    <row r="20" spans="1:7" x14ac:dyDescent="0.3">
      <c r="A20" s="88"/>
      <c r="B20" s="68" t="s">
        <v>177</v>
      </c>
      <c r="C20" s="89"/>
      <c r="D20" s="88"/>
      <c r="E20" s="88"/>
      <c r="F20" s="192"/>
      <c r="G20" s="19"/>
    </row>
    <row r="21" spans="1:7" x14ac:dyDescent="0.3">
      <c r="A21" s="90"/>
      <c r="B21" s="71" t="s">
        <v>178</v>
      </c>
      <c r="C21" s="91"/>
      <c r="D21" s="90"/>
      <c r="E21" s="90"/>
      <c r="F21" s="193"/>
      <c r="G21" s="17"/>
    </row>
    <row r="22" spans="1:7" x14ac:dyDescent="0.3">
      <c r="A22" s="90"/>
      <c r="B22" s="92" t="s">
        <v>184</v>
      </c>
      <c r="C22" s="91"/>
      <c r="D22" s="90"/>
      <c r="E22" s="90"/>
      <c r="F22" s="193"/>
      <c r="G22" s="17"/>
    </row>
    <row r="23" spans="1:7" x14ac:dyDescent="0.3">
      <c r="A23" s="90"/>
      <c r="B23" s="71" t="s">
        <v>183</v>
      </c>
      <c r="C23" s="91"/>
      <c r="D23" s="90"/>
      <c r="E23" s="90"/>
      <c r="F23" s="193"/>
      <c r="G23" s="17"/>
    </row>
    <row r="24" spans="1:7" x14ac:dyDescent="0.3">
      <c r="A24" s="90"/>
      <c r="B24" s="71" t="s">
        <v>182</v>
      </c>
      <c r="C24" s="91"/>
      <c r="D24" s="90"/>
      <c r="E24" s="90"/>
      <c r="F24" s="193"/>
      <c r="G24" s="17"/>
    </row>
    <row r="25" spans="1:7" x14ac:dyDescent="0.3">
      <c r="A25" s="90"/>
      <c r="B25" s="71" t="s">
        <v>181</v>
      </c>
      <c r="C25" s="91"/>
      <c r="D25" s="90"/>
      <c r="E25" s="90"/>
      <c r="F25" s="193"/>
      <c r="G25" s="17"/>
    </row>
    <row r="26" spans="1:7" x14ac:dyDescent="0.3">
      <c r="A26" s="90"/>
      <c r="B26" s="71" t="s">
        <v>179</v>
      </c>
      <c r="C26" s="91"/>
      <c r="D26" s="90"/>
      <c r="E26" s="90"/>
      <c r="F26" s="193"/>
      <c r="G26" s="17"/>
    </row>
    <row r="27" spans="1:7" x14ac:dyDescent="0.3">
      <c r="A27" s="90"/>
      <c r="B27" s="71" t="s">
        <v>180</v>
      </c>
      <c r="C27" s="91"/>
      <c r="D27" s="90"/>
      <c r="E27" s="90"/>
      <c r="F27" s="193"/>
      <c r="G27" s="17"/>
    </row>
    <row r="28" spans="1:7" x14ac:dyDescent="0.3">
      <c r="A28" s="90"/>
      <c r="B28" s="71" t="s">
        <v>186</v>
      </c>
      <c r="C28" s="91"/>
      <c r="D28" s="90"/>
      <c r="E28" s="90"/>
      <c r="F28" s="193"/>
      <c r="G28" s="17"/>
    </row>
    <row r="29" spans="1:7" x14ac:dyDescent="0.3">
      <c r="A29" s="129">
        <v>2</v>
      </c>
      <c r="B29" s="130" t="s">
        <v>412</v>
      </c>
      <c r="C29" s="113" t="s">
        <v>413</v>
      </c>
      <c r="D29" s="113" t="s">
        <v>185</v>
      </c>
      <c r="E29" s="113">
        <v>15</v>
      </c>
      <c r="F29" s="189">
        <v>20000000</v>
      </c>
      <c r="G29" s="114">
        <f t="shared" ref="G29:G31" si="2">F29*E29</f>
        <v>300000000</v>
      </c>
    </row>
    <row r="30" spans="1:7" ht="31.5" x14ac:dyDescent="0.3">
      <c r="A30" s="129">
        <v>3</v>
      </c>
      <c r="B30" s="130" t="s">
        <v>414</v>
      </c>
      <c r="C30" s="113" t="s">
        <v>413</v>
      </c>
      <c r="D30" s="113" t="s">
        <v>185</v>
      </c>
      <c r="E30" s="113">
        <v>5</v>
      </c>
      <c r="F30" s="189">
        <v>17000000</v>
      </c>
      <c r="G30" s="114">
        <f t="shared" si="2"/>
        <v>85000000</v>
      </c>
    </row>
    <row r="31" spans="1:7" x14ac:dyDescent="0.3">
      <c r="A31" s="129">
        <v>4</v>
      </c>
      <c r="B31" s="130" t="s">
        <v>301</v>
      </c>
      <c r="C31" s="113" t="s">
        <v>302</v>
      </c>
      <c r="D31" s="113" t="s">
        <v>65</v>
      </c>
      <c r="E31" s="113">
        <v>15</v>
      </c>
      <c r="F31" s="189">
        <v>10000000</v>
      </c>
      <c r="G31" s="114">
        <f t="shared" si="2"/>
        <v>150000000</v>
      </c>
    </row>
    <row r="32" spans="1:7" x14ac:dyDescent="0.3">
      <c r="A32" s="216">
        <v>5</v>
      </c>
      <c r="B32" s="7" t="s">
        <v>451</v>
      </c>
      <c r="C32" s="203" t="s">
        <v>302</v>
      </c>
      <c r="D32" s="34" t="s">
        <v>185</v>
      </c>
      <c r="E32" s="176">
        <v>4</v>
      </c>
      <c r="F32" s="204">
        <v>400000000</v>
      </c>
      <c r="G32" s="205">
        <f>F32*E32</f>
        <v>1600000000</v>
      </c>
    </row>
    <row r="33" spans="1:7" x14ac:dyDescent="0.3">
      <c r="A33" s="197"/>
      <c r="B33" s="198" t="s">
        <v>177</v>
      </c>
      <c r="C33" s="199"/>
      <c r="D33" s="215"/>
      <c r="E33" s="200"/>
      <c r="F33" s="201"/>
      <c r="G33" s="202"/>
    </row>
    <row r="34" spans="1:7" x14ac:dyDescent="0.3">
      <c r="A34" s="43"/>
      <c r="B34" s="10" t="s">
        <v>446</v>
      </c>
      <c r="C34" s="38"/>
      <c r="D34" s="196"/>
      <c r="E34" s="41"/>
      <c r="F34" s="194"/>
      <c r="G34" s="42"/>
    </row>
    <row r="35" spans="1:7" x14ac:dyDescent="0.3">
      <c r="A35" s="43"/>
      <c r="B35" s="10" t="s">
        <v>447</v>
      </c>
      <c r="C35" s="38"/>
      <c r="D35" s="196"/>
      <c r="E35" s="41"/>
      <c r="F35" s="194"/>
      <c r="G35" s="42"/>
    </row>
    <row r="36" spans="1:7" x14ac:dyDescent="0.3">
      <c r="A36" s="43"/>
      <c r="B36" s="10" t="s">
        <v>448</v>
      </c>
      <c r="C36" s="38"/>
      <c r="D36" s="196"/>
      <c r="E36" s="41"/>
      <c r="F36" s="194"/>
      <c r="G36" s="42"/>
    </row>
    <row r="37" spans="1:7" x14ac:dyDescent="0.3">
      <c r="A37" s="43"/>
      <c r="B37" s="10" t="s">
        <v>449</v>
      </c>
      <c r="C37" s="38"/>
      <c r="D37" s="196"/>
      <c r="E37" s="41"/>
      <c r="F37" s="194"/>
      <c r="G37" s="42"/>
    </row>
    <row r="38" spans="1:7" x14ac:dyDescent="0.3">
      <c r="A38" s="43"/>
      <c r="B38" s="10" t="s">
        <v>450</v>
      </c>
      <c r="C38" s="38"/>
      <c r="D38" s="196"/>
      <c r="E38" s="41"/>
      <c r="F38" s="194"/>
      <c r="G38" s="42"/>
    </row>
    <row r="39" spans="1:7" customFormat="1" ht="18.75" customHeight="1" x14ac:dyDescent="0.25">
      <c r="A39" s="104">
        <v>6</v>
      </c>
      <c r="B39" s="130" t="s">
        <v>442</v>
      </c>
      <c r="C39" s="113" t="s">
        <v>302</v>
      </c>
      <c r="D39" s="113" t="s">
        <v>65</v>
      </c>
      <c r="E39" s="113">
        <v>2</v>
      </c>
      <c r="F39" s="189">
        <v>130000000</v>
      </c>
      <c r="G39" s="114">
        <f>F39*E39</f>
        <v>260000000</v>
      </c>
    </row>
    <row r="40" spans="1:7" customFormat="1" ht="18.75" customHeight="1" x14ac:dyDescent="0.25">
      <c r="A40" s="104">
        <v>7</v>
      </c>
      <c r="B40" s="130" t="s">
        <v>443</v>
      </c>
      <c r="C40" s="113" t="s">
        <v>302</v>
      </c>
      <c r="D40" s="113" t="s">
        <v>65</v>
      </c>
      <c r="E40" s="113">
        <v>2</v>
      </c>
      <c r="F40" s="189">
        <v>120000000</v>
      </c>
      <c r="G40" s="114">
        <f t="shared" ref="G40:G42" si="3">F40*E40</f>
        <v>240000000</v>
      </c>
    </row>
    <row r="41" spans="1:7" customFormat="1" ht="21" customHeight="1" x14ac:dyDescent="0.25">
      <c r="A41" s="104">
        <v>8</v>
      </c>
      <c r="B41" s="130" t="s">
        <v>444</v>
      </c>
      <c r="C41" s="113" t="s">
        <v>302</v>
      </c>
      <c r="D41" s="113" t="s">
        <v>65</v>
      </c>
      <c r="E41" s="113">
        <v>4</v>
      </c>
      <c r="F41" s="189">
        <v>110000000</v>
      </c>
      <c r="G41" s="114">
        <f t="shared" si="3"/>
        <v>440000000</v>
      </c>
    </row>
    <row r="42" spans="1:7" customFormat="1" ht="16.5" x14ac:dyDescent="0.25">
      <c r="A42" s="104">
        <v>9</v>
      </c>
      <c r="B42" s="130" t="s">
        <v>445</v>
      </c>
      <c r="C42" s="113" t="s">
        <v>302</v>
      </c>
      <c r="D42" s="113" t="s">
        <v>65</v>
      </c>
      <c r="E42" s="113">
        <v>1</v>
      </c>
      <c r="F42" s="189">
        <v>13000000</v>
      </c>
      <c r="G42" s="114">
        <f t="shared" si="3"/>
        <v>13000000</v>
      </c>
    </row>
    <row r="43" spans="1:7" x14ac:dyDescent="0.3">
      <c r="A43" s="294" t="s">
        <v>455</v>
      </c>
      <c r="B43" s="295"/>
      <c r="C43" s="295"/>
      <c r="D43" s="295"/>
      <c r="E43" s="295"/>
      <c r="F43" s="296"/>
      <c r="G43" s="93">
        <f>G18+G15+G4</f>
        <v>33729000000</v>
      </c>
    </row>
    <row r="45" spans="1:7" x14ac:dyDescent="0.3">
      <c r="E45" s="297"/>
      <c r="F45" s="297"/>
      <c r="G45" s="297"/>
    </row>
    <row r="46" spans="1:7" x14ac:dyDescent="0.3">
      <c r="E46" s="297"/>
      <c r="F46" s="297"/>
      <c r="G46" s="297"/>
    </row>
    <row r="50" spans="5:7" x14ac:dyDescent="0.3">
      <c r="E50" s="297"/>
      <c r="F50" s="297"/>
      <c r="G50" s="297"/>
    </row>
  </sheetData>
  <mergeCells count="5">
    <mergeCell ref="E50:G50"/>
    <mergeCell ref="A1:G1"/>
    <mergeCell ref="A43:F43"/>
    <mergeCell ref="E45:G45"/>
    <mergeCell ref="E46:G46"/>
  </mergeCells>
  <pageMargins left="0.67708333333333337" right="0.2" top="0.45833333333333331" bottom="0.60416666666666663" header="0.3" footer="0.3"/>
  <pageSetup paperSize="9" orientation="landscape" r:id="rId1"/>
  <headerFooter>
    <oddFooter>&amp;CTrang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TH</vt:lpstr>
      <vt:lpstr>2018</vt:lpstr>
      <vt:lpstr>2019</vt:lpstr>
      <vt:lpstr>2020</vt:lpstr>
      <vt:lpstr>TH!Print_Titles</vt:lpstr>
    </vt:vector>
  </TitlesOfParts>
  <Company>Mobile:(098)-9105-115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TTBT</cp:lastModifiedBy>
  <cp:lastPrinted>2018-04-07T03:16:03Z</cp:lastPrinted>
  <dcterms:created xsi:type="dcterms:W3CDTF">2016-08-06T01:12:50Z</dcterms:created>
  <dcterms:modified xsi:type="dcterms:W3CDTF">2018-04-07T07:57:13Z</dcterms:modified>
</cp:coreProperties>
</file>